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ccote\OneDrive - University of North Carolina at Chapel Hill\Downloads\"/>
    </mc:Choice>
  </mc:AlternateContent>
  <xr:revisionPtr revIDLastSave="0" documentId="8_{FE9B29D6-45FE-4E86-8176-5BC7FD3F46B2}" xr6:coauthVersionLast="47" xr6:coauthVersionMax="47" xr10:uidLastSave="{00000000-0000-0000-0000-000000000000}"/>
  <bookViews>
    <workbookView xWindow="1416" yWindow="1656" windowWidth="21624" windowHeight="11304" tabRatio="740" xr2:uid="{00000000-000D-0000-FFFF-FFFF00000000}"/>
  </bookViews>
  <sheets>
    <sheet name="Home" sheetId="1" r:id="rId1"/>
    <sheet name="Introduction" sheetId="21" r:id="rId2"/>
    <sheet name="Continuum Levels" sheetId="3" r:id="rId3"/>
    <sheet name="Country Profile" sheetId="4" r:id="rId4"/>
    <sheet name="D2AC Scale" sheetId="5" r:id="rId5"/>
    <sheet name="User Roles" sheetId="7" r:id="rId6"/>
    <sheet name="Glossary" sheetId="8" r:id="rId7"/>
    <sheet name="User role questions" sheetId="30" state="hidden" r:id="rId8"/>
    <sheet name="Data Collection Instrument" sheetId="13" r:id="rId9"/>
    <sheet name="Analysis Matrix" sheetId="25" r:id="rId10"/>
    <sheet name="Export" sheetId="15" state="hidden" r:id="rId11"/>
    <sheet name="Export_comments" sheetId="28" state="hidden" r:id="rId12"/>
    <sheet name="Export_links" sheetId="27" state="hidden" r:id="rId13"/>
    <sheet name="Analysis Dashboard" sheetId="26" r:id="rId14"/>
  </sheets>
  <definedNames>
    <definedName name="_xlnm._FilterDatabase" localSheetId="4" hidden="1">'D2AC Scale'!$A$1:$H$20</definedName>
    <definedName name="Level">'Analysis Matrix'!$A$105:$A$109</definedName>
    <definedName name="_xlnm.Print_Area" localSheetId="13">'Analysis Dashboard'!$A$1:$T$94</definedName>
    <definedName name="_xlnm.Print_Titles" localSheetId="3">'Country Profile'!$1:$2</definedName>
    <definedName name="_xlnm.Print_Titles" localSheetId="4">'D2AC Scale'!$1:$2</definedName>
    <definedName name="_xlnm.Print_Titles" localSheetId="5">'User Roles'!$1:$4</definedName>
    <definedName name="User_roles">'Analysis Matrix'!$A$90:$A$101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8" i="13" l="1"/>
  <c r="BW2" i="28"/>
  <c r="BO2" i="28"/>
  <c r="BI2" i="28"/>
  <c r="J516" i="13"/>
  <c r="CE2" i="28" s="1"/>
  <c r="J515" i="13"/>
  <c r="CD2" i="28" s="1"/>
  <c r="J514" i="13"/>
  <c r="CC2" i="28" s="1"/>
  <c r="J513" i="13"/>
  <c r="CB2" i="28" s="1"/>
  <c r="J512" i="13"/>
  <c r="CA2" i="28" s="1"/>
  <c r="J511" i="13"/>
  <c r="BZ2" i="28" s="1"/>
  <c r="J510" i="13"/>
  <c r="BY2" i="28" s="1"/>
  <c r="J509" i="13"/>
  <c r="BX2" i="28" s="1"/>
  <c r="J508" i="13"/>
  <c r="J507" i="13"/>
  <c r="BV2" i="28" s="1"/>
  <c r="J506" i="13"/>
  <c r="BU2" i="28" s="1"/>
  <c r="J505" i="13"/>
  <c r="BT2" i="28" s="1"/>
  <c r="J504" i="13"/>
  <c r="BS2" i="28" s="1"/>
  <c r="J503" i="13"/>
  <c r="BR2" i="28" s="1"/>
  <c r="J502" i="13"/>
  <c r="BQ2" i="28" s="1"/>
  <c r="J501" i="13"/>
  <c r="BP2" i="28" s="1"/>
  <c r="J500" i="13"/>
  <c r="J499" i="13"/>
  <c r="BN2" i="28" s="1"/>
  <c r="J498" i="13"/>
  <c r="BM2" i="28" s="1"/>
  <c r="I490" i="13"/>
  <c r="BH2" i="27" s="1"/>
  <c r="I478" i="13"/>
  <c r="BG2" i="27" s="1"/>
  <c r="J478" i="13"/>
  <c r="BK2" i="28" s="1"/>
  <c r="J490" i="13"/>
  <c r="BL2" i="28" s="1"/>
  <c r="H478" i="13" l="1"/>
  <c r="H490" i="13"/>
  <c r="H401" i="13"/>
  <c r="H409" i="13"/>
  <c r="H421" i="13"/>
  <c r="I421" i="13"/>
  <c r="J421" i="13"/>
  <c r="BE2" i="28" s="1"/>
  <c r="J35" i="25" l="1"/>
  <c r="B497" i="13" l="1"/>
  <c r="D74" i="25"/>
  <c r="J41" i="26" s="1"/>
  <c r="C74" i="25"/>
  <c r="I41" i="26" s="1"/>
  <c r="BG2" i="15"/>
  <c r="BF2" i="15"/>
  <c r="I24" i="25"/>
  <c r="H24" i="25"/>
  <c r="H504" i="13"/>
  <c r="BS2" i="15" s="1"/>
  <c r="H516" i="13"/>
  <c r="H515" i="13"/>
  <c r="CD2" i="15" s="1"/>
  <c r="H514" i="13"/>
  <c r="CC2" i="15" s="1"/>
  <c r="H513" i="13"/>
  <c r="CB2" i="15" s="1"/>
  <c r="H512" i="13"/>
  <c r="CA2" i="15" s="1"/>
  <c r="H511" i="13"/>
  <c r="BZ2" i="15" s="1"/>
  <c r="H510" i="13"/>
  <c r="BY2" i="15" s="1"/>
  <c r="H509" i="13"/>
  <c r="H508" i="13"/>
  <c r="BW2" i="15" s="1"/>
  <c r="H507" i="13"/>
  <c r="BV2" i="15" s="1"/>
  <c r="H506" i="13"/>
  <c r="BU2" i="15" s="1"/>
  <c r="H505" i="13"/>
  <c r="BT2" i="15" s="1"/>
  <c r="H503" i="13"/>
  <c r="BR2" i="15" s="1"/>
  <c r="H502" i="13"/>
  <c r="H501" i="13"/>
  <c r="BP2" i="15" s="1"/>
  <c r="H500" i="13"/>
  <c r="BO2" i="15" s="1"/>
  <c r="H499" i="13"/>
  <c r="BN2" i="15" s="1"/>
  <c r="H498" i="13"/>
  <c r="J445" i="13"/>
  <c r="BH2" i="28" s="1"/>
  <c r="I445" i="13"/>
  <c r="H445" i="13"/>
  <c r="H25" i="25" s="1"/>
  <c r="J437" i="13"/>
  <c r="BG2" i="28" s="1"/>
  <c r="I437" i="13"/>
  <c r="H437" i="13"/>
  <c r="G25" i="25" s="1"/>
  <c r="J429" i="13"/>
  <c r="BF2" i="28" s="1"/>
  <c r="I429" i="13"/>
  <c r="H429" i="13"/>
  <c r="F25" i="25" s="1"/>
  <c r="BE2" i="15"/>
  <c r="BH2" i="15" l="1"/>
  <c r="BM2" i="15"/>
  <c r="N35" i="25"/>
  <c r="B516" i="13"/>
  <c r="B515" i="13"/>
  <c r="B507" i="13"/>
  <c r="B499" i="13"/>
  <c r="B512" i="13"/>
  <c r="B511" i="13"/>
  <c r="B502" i="13"/>
  <c r="B501" i="13"/>
  <c r="B500" i="13"/>
  <c r="B514" i="13"/>
  <c r="B506" i="13"/>
  <c r="B498" i="13"/>
  <c r="B504" i="13"/>
  <c r="B503" i="13"/>
  <c r="B509" i="13"/>
  <c r="B513" i="13"/>
  <c r="B505" i="13"/>
  <c r="B510" i="13"/>
  <c r="B508" i="13"/>
  <c r="BQ2" i="15"/>
  <c r="E25" i="25"/>
  <c r="K25" i="25"/>
  <c r="L25" i="25" s="1"/>
  <c r="BX2" i="15"/>
  <c r="CE2" i="15"/>
  <c r="A462" i="30"/>
  <c r="D73" i="25" l="1"/>
  <c r="P2" i="27" l="1"/>
  <c r="O2" i="27"/>
  <c r="N2" i="27"/>
  <c r="M2" i="27"/>
  <c r="P2" i="28"/>
  <c r="O2" i="28"/>
  <c r="N2" i="28"/>
  <c r="M2" i="28"/>
  <c r="P2" i="15"/>
  <c r="O2" i="15"/>
  <c r="N2" i="15"/>
  <c r="M2" i="15"/>
  <c r="H39" i="13" l="1"/>
  <c r="C2" i="15"/>
  <c r="E2" i="15"/>
  <c r="H2" i="15"/>
  <c r="L2" i="27"/>
  <c r="K2" i="27"/>
  <c r="J2" i="27"/>
  <c r="I2" i="27"/>
  <c r="H2" i="27"/>
  <c r="G2" i="27"/>
  <c r="F2" i="27"/>
  <c r="E2" i="27"/>
  <c r="D2" i="27"/>
  <c r="C2" i="27"/>
  <c r="B2" i="27"/>
  <c r="A2" i="27"/>
  <c r="L2" i="28"/>
  <c r="K2" i="28"/>
  <c r="J2" i="28"/>
  <c r="I2" i="28"/>
  <c r="H2" i="28"/>
  <c r="G2" i="28"/>
  <c r="F2" i="28"/>
  <c r="E2" i="28"/>
  <c r="D2" i="28"/>
  <c r="C2" i="28"/>
  <c r="B2" i="28"/>
  <c r="A2" i="28"/>
  <c r="L2" i="15"/>
  <c r="K2" i="15"/>
  <c r="J2" i="15"/>
  <c r="D2" i="15"/>
  <c r="B2" i="15"/>
  <c r="J127" i="13" l="1"/>
  <c r="AA2" i="28" s="1"/>
  <c r="I127" i="13"/>
  <c r="AA2" i="27" s="1"/>
  <c r="H127" i="13"/>
  <c r="AA2" i="15" s="1"/>
  <c r="J466" i="13"/>
  <c r="BJ2" i="28" s="1"/>
  <c r="J409" i="13"/>
  <c r="BD2" i="28" s="1"/>
  <c r="J401" i="13"/>
  <c r="BC2" i="28" s="1"/>
  <c r="J393" i="13"/>
  <c r="BB2" i="28" s="1"/>
  <c r="J385" i="13"/>
  <c r="BA2" i="28" s="1"/>
  <c r="J377" i="13"/>
  <c r="AZ2" i="28" s="1"/>
  <c r="J365" i="13"/>
  <c r="AY2" i="28" s="1"/>
  <c r="J357" i="13"/>
  <c r="AX2" i="28" s="1"/>
  <c r="J349" i="13"/>
  <c r="AW2" i="28" s="1"/>
  <c r="J335" i="13"/>
  <c r="AV2" i="28" s="1"/>
  <c r="J327" i="13"/>
  <c r="AU2" i="28" s="1"/>
  <c r="J315" i="13"/>
  <c r="AT2" i="28" s="1"/>
  <c r="J307" i="13"/>
  <c r="AS2" i="28" s="1"/>
  <c r="J299" i="13"/>
  <c r="AR2" i="28" s="1"/>
  <c r="J291" i="13"/>
  <c r="AQ2" i="28" s="1"/>
  <c r="J279" i="13"/>
  <c r="AP2" i="28" s="1"/>
  <c r="J271" i="13"/>
  <c r="AO2" i="28" s="1"/>
  <c r="J259" i="13"/>
  <c r="AN2" i="28" s="1"/>
  <c r="J247" i="13"/>
  <c r="AM2" i="28" s="1"/>
  <c r="J235" i="13"/>
  <c r="AL2" i="28" s="1"/>
  <c r="J221" i="13"/>
  <c r="AK2" i="28" s="1"/>
  <c r="J213" i="13"/>
  <c r="AJ2" i="28" s="1"/>
  <c r="J201" i="13"/>
  <c r="AI2" i="28" s="1"/>
  <c r="J193" i="13"/>
  <c r="AH2" i="28" s="1"/>
  <c r="J185" i="13"/>
  <c r="AG2" i="28" s="1"/>
  <c r="J177" i="13"/>
  <c r="AF2" i="28" s="1"/>
  <c r="J165" i="13"/>
  <c r="AE2" i="28" s="1"/>
  <c r="J157" i="13"/>
  <c r="AD2" i="28" s="1"/>
  <c r="J149" i="13"/>
  <c r="AC2" i="28" s="1"/>
  <c r="J141" i="13"/>
  <c r="AB2" i="28" s="1"/>
  <c r="J119" i="13"/>
  <c r="Z2" i="28" s="1"/>
  <c r="J107" i="13"/>
  <c r="Y2" i="28" s="1"/>
  <c r="J99" i="13"/>
  <c r="X2" i="28" s="1"/>
  <c r="J91" i="13"/>
  <c r="W2" i="28" s="1"/>
  <c r="J79" i="13"/>
  <c r="V2" i="28" s="1"/>
  <c r="J71" i="13"/>
  <c r="U2" i="28" s="1"/>
  <c r="J63" i="13"/>
  <c r="T2" i="28" s="1"/>
  <c r="J55" i="13"/>
  <c r="S2" i="28" s="1"/>
  <c r="J47" i="13"/>
  <c r="R2" i="28" s="1"/>
  <c r="J39" i="13"/>
  <c r="Q2" i="28" s="1"/>
  <c r="I466" i="13"/>
  <c r="BF2" i="27" s="1"/>
  <c r="I458" i="13"/>
  <c r="BE2" i="27" s="1"/>
  <c r="I409" i="13"/>
  <c r="BD2" i="27" s="1"/>
  <c r="I401" i="13"/>
  <c r="BC2" i="27" s="1"/>
  <c r="I393" i="13"/>
  <c r="BB2" i="27" s="1"/>
  <c r="I385" i="13"/>
  <c r="BA2" i="27" s="1"/>
  <c r="I377" i="13"/>
  <c r="AZ2" i="27" s="1"/>
  <c r="I365" i="13"/>
  <c r="AY2" i="27" s="1"/>
  <c r="I357" i="13"/>
  <c r="AX2" i="27" s="1"/>
  <c r="I349" i="13"/>
  <c r="AW2" i="27" s="1"/>
  <c r="I335" i="13"/>
  <c r="AV2" i="27" s="1"/>
  <c r="I327" i="13"/>
  <c r="AU2" i="27" s="1"/>
  <c r="I315" i="13"/>
  <c r="AT2" i="27" s="1"/>
  <c r="I307" i="13"/>
  <c r="AS2" i="27" s="1"/>
  <c r="I299" i="13"/>
  <c r="AR2" i="27" s="1"/>
  <c r="I291" i="13"/>
  <c r="AQ2" i="27" s="1"/>
  <c r="I279" i="13"/>
  <c r="AP2" i="27" s="1"/>
  <c r="I271" i="13"/>
  <c r="AO2" i="27" s="1"/>
  <c r="I259" i="13"/>
  <c r="AN2" i="27" s="1"/>
  <c r="I247" i="13"/>
  <c r="AM2" i="27" s="1"/>
  <c r="I235" i="13"/>
  <c r="AL2" i="27" s="1"/>
  <c r="I221" i="13"/>
  <c r="AK2" i="27" s="1"/>
  <c r="I213" i="13"/>
  <c r="AJ2" i="27" s="1"/>
  <c r="I201" i="13"/>
  <c r="AI2" i="27" s="1"/>
  <c r="I193" i="13"/>
  <c r="AH2" i="27" s="1"/>
  <c r="I185" i="13"/>
  <c r="AG2" i="27" s="1"/>
  <c r="I177" i="13"/>
  <c r="AF2" i="27" s="1"/>
  <c r="I165" i="13"/>
  <c r="AE2" i="27" s="1"/>
  <c r="I157" i="13"/>
  <c r="AD2" i="27" s="1"/>
  <c r="I149" i="13"/>
  <c r="AC2" i="27" s="1"/>
  <c r="I141" i="13"/>
  <c r="AB2" i="27" s="1"/>
  <c r="I119" i="13"/>
  <c r="Z2" i="27" s="1"/>
  <c r="I107" i="13"/>
  <c r="Y2" i="27" s="1"/>
  <c r="I99" i="13"/>
  <c r="X2" i="27" s="1"/>
  <c r="I91" i="13"/>
  <c r="W2" i="27" s="1"/>
  <c r="I79" i="13"/>
  <c r="V2" i="27" s="1"/>
  <c r="I71" i="13"/>
  <c r="U2" i="27" s="1"/>
  <c r="I63" i="13"/>
  <c r="T2" i="27" s="1"/>
  <c r="I55" i="13"/>
  <c r="S2" i="27" s="1"/>
  <c r="I47" i="13"/>
  <c r="R2" i="27" s="1"/>
  <c r="I39" i="13"/>
  <c r="Q2" i="27" s="1"/>
  <c r="E28" i="25"/>
  <c r="E27" i="25"/>
  <c r="H466" i="13"/>
  <c r="BJ2" i="15" s="1"/>
  <c r="H458" i="13"/>
  <c r="BI2" i="15" s="1"/>
  <c r="H393" i="13"/>
  <c r="G24" i="25" s="1"/>
  <c r="H385" i="13"/>
  <c r="F24" i="25" s="1"/>
  <c r="H377" i="13"/>
  <c r="H365" i="13"/>
  <c r="AY2" i="15" s="1"/>
  <c r="H357" i="13"/>
  <c r="AX2" i="15" s="1"/>
  <c r="H349" i="13"/>
  <c r="AW2" i="15" s="1"/>
  <c r="H335" i="13"/>
  <c r="F22" i="25" s="1"/>
  <c r="H327" i="13"/>
  <c r="E22" i="25" s="1"/>
  <c r="H315" i="13"/>
  <c r="H21" i="25" s="1"/>
  <c r="H307" i="13"/>
  <c r="AS2" i="15" s="1"/>
  <c r="H299" i="13"/>
  <c r="F21" i="25" s="1"/>
  <c r="H291" i="13"/>
  <c r="AQ2" i="15" s="1"/>
  <c r="H279" i="13"/>
  <c r="AP2" i="15" s="1"/>
  <c r="H271" i="13"/>
  <c r="AO2" i="15" s="1"/>
  <c r="H259" i="13"/>
  <c r="E19" i="25" s="1"/>
  <c r="H247" i="13"/>
  <c r="E18" i="25" s="1"/>
  <c r="H235" i="13"/>
  <c r="E17" i="25" s="1"/>
  <c r="H221" i="13"/>
  <c r="F16" i="25" s="1"/>
  <c r="H213" i="13"/>
  <c r="AJ2" i="15" s="1"/>
  <c r="H201" i="13"/>
  <c r="H15" i="25" s="1"/>
  <c r="H193" i="13"/>
  <c r="AH2" i="15" s="1"/>
  <c r="H185" i="13"/>
  <c r="AG2" i="15" s="1"/>
  <c r="H177" i="13"/>
  <c r="E15" i="25" s="1"/>
  <c r="H165" i="13"/>
  <c r="H14" i="25" s="1"/>
  <c r="H157" i="13"/>
  <c r="AD2" i="15" s="1"/>
  <c r="H149" i="13"/>
  <c r="AC2" i="15" s="1"/>
  <c r="H141" i="13"/>
  <c r="AB2" i="15" s="1"/>
  <c r="H119" i="13"/>
  <c r="Z2" i="15" s="1"/>
  <c r="H107" i="13"/>
  <c r="G12" i="25" s="1"/>
  <c r="H99" i="13"/>
  <c r="F12" i="25" s="1"/>
  <c r="H91" i="13"/>
  <c r="E12" i="25" s="1"/>
  <c r="H79" i="13"/>
  <c r="J11" i="25" s="1"/>
  <c r="H71" i="13"/>
  <c r="I11" i="25" s="1"/>
  <c r="H63" i="13"/>
  <c r="T2" i="15" s="1"/>
  <c r="H55" i="13"/>
  <c r="S2" i="15" s="1"/>
  <c r="H47" i="13"/>
  <c r="F11" i="25" s="1"/>
  <c r="E11" i="25"/>
  <c r="I2" i="15"/>
  <c r="AZ2" i="15" l="1"/>
  <c r="E24" i="25"/>
  <c r="K24" i="25" s="1"/>
  <c r="BL2" i="15"/>
  <c r="BK2" i="15"/>
  <c r="F26" i="25"/>
  <c r="E26" i="25"/>
  <c r="BD2" i="15"/>
  <c r="BC2" i="15"/>
  <c r="BB2" i="15"/>
  <c r="BA2" i="15"/>
  <c r="G23" i="25"/>
  <c r="F23" i="25"/>
  <c r="E23" i="25"/>
  <c r="AV2" i="15"/>
  <c r="AU2" i="15"/>
  <c r="AT2" i="15"/>
  <c r="G21" i="25"/>
  <c r="AR2" i="15"/>
  <c r="E21" i="25"/>
  <c r="F20" i="25"/>
  <c r="E20" i="25"/>
  <c r="AN2" i="15"/>
  <c r="AM2" i="15"/>
  <c r="AL2" i="15"/>
  <c r="AK2" i="15"/>
  <c r="E16" i="25"/>
  <c r="AI2" i="15"/>
  <c r="G15" i="25"/>
  <c r="F15" i="25"/>
  <c r="AF2" i="15"/>
  <c r="AE2" i="15"/>
  <c r="G14" i="25"/>
  <c r="F14" i="25"/>
  <c r="E14" i="25"/>
  <c r="F13" i="25"/>
  <c r="E13" i="25"/>
  <c r="Y2" i="15"/>
  <c r="X2" i="15"/>
  <c r="W2" i="15"/>
  <c r="V2" i="15"/>
  <c r="U2" i="15"/>
  <c r="H11" i="25"/>
  <c r="G11" i="25"/>
  <c r="R2" i="15"/>
  <c r="Q2" i="15"/>
  <c r="K17" i="25"/>
  <c r="L17" i="25" s="1"/>
  <c r="K18" i="25"/>
  <c r="L18" i="25" s="1"/>
  <c r="K19" i="25"/>
  <c r="L19" i="25" s="1"/>
  <c r="K27" i="25"/>
  <c r="K28" i="25"/>
  <c r="L28" i="25" s="1"/>
  <c r="Q29" i="25"/>
  <c r="A61" i="25"/>
  <c r="B61" i="25"/>
  <c r="C61" i="25"/>
  <c r="I28" i="26" s="1"/>
  <c r="D61" i="25"/>
  <c r="J28" i="26" s="1"/>
  <c r="C62" i="25"/>
  <c r="I29" i="26" s="1"/>
  <c r="D62" i="25"/>
  <c r="J29" i="26" s="1"/>
  <c r="C63" i="25"/>
  <c r="I30" i="26" s="1"/>
  <c r="D63" i="25"/>
  <c r="J30" i="26" s="1"/>
  <c r="A64" i="25"/>
  <c r="B64" i="25"/>
  <c r="C64" i="25"/>
  <c r="I31" i="26" s="1"/>
  <c r="D64" i="25"/>
  <c r="J31" i="26" s="1"/>
  <c r="C65" i="25"/>
  <c r="I32" i="26" s="1"/>
  <c r="D65" i="25"/>
  <c r="J32" i="26" s="1"/>
  <c r="C66" i="25"/>
  <c r="I33" i="26" s="1"/>
  <c r="D66" i="25"/>
  <c r="J33" i="26" s="1"/>
  <c r="A67" i="25"/>
  <c r="B67" i="25"/>
  <c r="C67" i="25"/>
  <c r="I34" i="26" s="1"/>
  <c r="D67" i="25"/>
  <c r="J34" i="26" s="1"/>
  <c r="F39" i="25"/>
  <c r="C68" i="25"/>
  <c r="I35" i="26" s="1"/>
  <c r="D68" i="25"/>
  <c r="J35" i="26" s="1"/>
  <c r="C69" i="25"/>
  <c r="I36" i="26" s="1"/>
  <c r="D69" i="25"/>
  <c r="J36" i="26" s="1"/>
  <c r="C70" i="25"/>
  <c r="I37" i="26" s="1"/>
  <c r="D70" i="25"/>
  <c r="J37" i="26" s="1"/>
  <c r="C71" i="25"/>
  <c r="I38" i="26" s="1"/>
  <c r="D71" i="25"/>
  <c r="J38" i="26" s="1"/>
  <c r="C72" i="25"/>
  <c r="I39" i="26" s="1"/>
  <c r="D72" i="25"/>
  <c r="J39" i="26" s="1"/>
  <c r="A73" i="25"/>
  <c r="B73" i="25"/>
  <c r="C73" i="25"/>
  <c r="I40" i="26" s="1"/>
  <c r="J40" i="26"/>
  <c r="C75" i="25"/>
  <c r="I42" i="26" s="1"/>
  <c r="D75" i="25"/>
  <c r="J42" i="26" s="1"/>
  <c r="A76" i="25"/>
  <c r="B76" i="25"/>
  <c r="C76" i="25"/>
  <c r="I43" i="26" s="1"/>
  <c r="D76" i="25"/>
  <c r="J43" i="26" s="1"/>
  <c r="C77" i="25"/>
  <c r="I44" i="26" s="1"/>
  <c r="D77" i="25"/>
  <c r="J44" i="26" s="1"/>
  <c r="C78" i="25"/>
  <c r="I45" i="26" s="1"/>
  <c r="D78" i="25"/>
  <c r="J45" i="26" s="1"/>
  <c r="C48" i="25"/>
  <c r="C28" i="26" s="1"/>
  <c r="D48" i="25"/>
  <c r="D28" i="26" s="1"/>
  <c r="C49" i="25"/>
  <c r="C29" i="26" s="1"/>
  <c r="D49" i="25"/>
  <c r="D29" i="26" s="1"/>
  <c r="C50" i="25"/>
  <c r="C30" i="26" s="1"/>
  <c r="D50" i="25"/>
  <c r="D30" i="26" s="1"/>
  <c r="C51" i="25"/>
  <c r="C31" i="26" s="1"/>
  <c r="D51" i="25"/>
  <c r="D31" i="26" s="1"/>
  <c r="C52" i="25"/>
  <c r="C32" i="26" s="1"/>
  <c r="D52" i="25"/>
  <c r="D32" i="26" s="1"/>
  <c r="K23" i="25" l="1"/>
  <c r="L23" i="25" s="1"/>
  <c r="M24" i="25"/>
  <c r="E74" i="25" s="1"/>
  <c r="F74" i="25" s="1"/>
  <c r="G74" i="25" s="1"/>
  <c r="M41" i="26" s="1"/>
  <c r="L24" i="25"/>
  <c r="K20" i="25"/>
  <c r="L20" i="25" s="1"/>
  <c r="K13" i="25"/>
  <c r="M13" i="25" s="1"/>
  <c r="E63" i="25" s="1"/>
  <c r="F63" i="25" s="1"/>
  <c r="G63" i="25" s="1"/>
  <c r="M30" i="26" s="1"/>
  <c r="K21" i="25"/>
  <c r="L21" i="25" s="1"/>
  <c r="K12" i="25"/>
  <c r="L12" i="25" s="1"/>
  <c r="K15" i="25"/>
  <c r="L15" i="25" s="1"/>
  <c r="K14" i="25"/>
  <c r="L14" i="25" s="1"/>
  <c r="K11" i="25"/>
  <c r="L11" i="25" s="1"/>
  <c r="L27" i="25"/>
  <c r="M27" i="25"/>
  <c r="E77" i="25" s="1"/>
  <c r="F77" i="25" s="1"/>
  <c r="G77" i="25" s="1"/>
  <c r="M44" i="26" s="1"/>
  <c r="K22" i="25"/>
  <c r="M22" i="25" s="1"/>
  <c r="E72" i="25" s="1"/>
  <c r="F72" i="25" s="1"/>
  <c r="G72" i="25" s="1"/>
  <c r="M39" i="26" s="1"/>
  <c r="M28" i="25"/>
  <c r="E78" i="25" s="1"/>
  <c r="F78" i="25" s="1"/>
  <c r="G78" i="25" s="1"/>
  <c r="M45" i="26" s="1"/>
  <c r="K26" i="25"/>
  <c r="M26" i="25" s="1"/>
  <c r="K16" i="25"/>
  <c r="L16" i="25" s="1"/>
  <c r="M19" i="25"/>
  <c r="E69" i="25" s="1"/>
  <c r="F69" i="25" s="1"/>
  <c r="G69" i="25" s="1"/>
  <c r="M36" i="26" s="1"/>
  <c r="M17" i="25"/>
  <c r="M18" i="25"/>
  <c r="E68" i="25" s="1"/>
  <c r="F68" i="25" s="1"/>
  <c r="G68" i="25" s="1"/>
  <c r="M35" i="26" s="1"/>
  <c r="N28" i="25" l="1"/>
  <c r="E38" i="25" s="1"/>
  <c r="G38" i="25" s="1"/>
  <c r="M20" i="25"/>
  <c r="E70" i="25" s="1"/>
  <c r="F70" i="25" s="1"/>
  <c r="G70" i="25" s="1"/>
  <c r="M37" i="26" s="1"/>
  <c r="L13" i="25"/>
  <c r="M12" i="25"/>
  <c r="E62" i="25" s="1"/>
  <c r="F62" i="25" s="1"/>
  <c r="G62" i="25" s="1"/>
  <c r="M29" i="26" s="1"/>
  <c r="M21" i="25"/>
  <c r="E71" i="25" s="1"/>
  <c r="F71" i="25" s="1"/>
  <c r="G71" i="25" s="1"/>
  <c r="M38" i="26" s="1"/>
  <c r="M23" i="25"/>
  <c r="M15" i="25"/>
  <c r="E65" i="25" s="1"/>
  <c r="F65" i="25" s="1"/>
  <c r="G65" i="25" s="1"/>
  <c r="M32" i="26" s="1"/>
  <c r="L26" i="25"/>
  <c r="M25" i="25"/>
  <c r="E75" i="25" s="1"/>
  <c r="F75" i="25" s="1"/>
  <c r="L22" i="25"/>
  <c r="M14" i="25"/>
  <c r="M11" i="25"/>
  <c r="E61" i="25" s="1"/>
  <c r="F61" i="25" s="1"/>
  <c r="G61" i="25" s="1"/>
  <c r="M28" i="26" s="1"/>
  <c r="M16" i="25"/>
  <c r="E66" i="25" s="1"/>
  <c r="F66" i="25" s="1"/>
  <c r="G66" i="25" s="1"/>
  <c r="M33" i="26" s="1"/>
  <c r="E76" i="25"/>
  <c r="F76" i="25" s="1"/>
  <c r="G76" i="25" s="1"/>
  <c r="M43" i="26" s="1"/>
  <c r="E67" i="25"/>
  <c r="F67" i="25" s="1"/>
  <c r="G67" i="25" s="1"/>
  <c r="M34" i="26" s="1"/>
  <c r="G75" i="25" l="1"/>
  <c r="M42" i="26" s="1"/>
  <c r="E73" i="25"/>
  <c r="F73" i="25" s="1"/>
  <c r="G73" i="25" s="1"/>
  <c r="M40" i="26" s="1"/>
  <c r="N25" i="25"/>
  <c r="E37" i="25" s="1"/>
  <c r="N22" i="25"/>
  <c r="E36" i="25" s="1"/>
  <c r="G36" i="25" s="1"/>
  <c r="N16" i="25"/>
  <c r="E35" i="25" s="1"/>
  <c r="G35" i="25" s="1"/>
  <c r="N13" i="25"/>
  <c r="E34" i="25" s="1"/>
  <c r="E48" i="25" s="1"/>
  <c r="F48" i="25" s="1"/>
  <c r="G48" i="25" s="1"/>
  <c r="G28" i="26" s="1"/>
  <c r="E64" i="25"/>
  <c r="F64" i="25" s="1"/>
  <c r="G64" i="25" s="1"/>
  <c r="M31" i="26" s="1"/>
  <c r="E52" i="25"/>
  <c r="F52" i="25" s="1"/>
  <c r="G52" i="25" s="1"/>
  <c r="G32" i="26" s="1"/>
  <c r="G2" i="15"/>
  <c r="F2" i="15"/>
  <c r="A2" i="15"/>
  <c r="E51" i="25" l="1"/>
  <c r="F51" i="25" s="1"/>
  <c r="G51" i="25" s="1"/>
  <c r="G31" i="26" s="1"/>
  <c r="G37" i="25"/>
  <c r="E50" i="25"/>
  <c r="F50" i="25" s="1"/>
  <c r="G50" i="25" s="1"/>
  <c r="G30" i="26" s="1"/>
  <c r="E49" i="25"/>
  <c r="F49" i="25" s="1"/>
  <c r="G49" i="25" s="1"/>
  <c r="G29" i="26" s="1"/>
  <c r="G34" i="25"/>
  <c r="E39" i="25"/>
  <c r="G39" i="25" l="1"/>
  <c r="G40" i="25" s="1"/>
  <c r="G41" i="25"/>
  <c r="D45" i="25" l="1"/>
  <c r="M2" i="26" s="1"/>
</calcChain>
</file>

<file path=xl/sharedStrings.xml><?xml version="1.0" encoding="utf-8"?>
<sst xmlns="http://schemas.openxmlformats.org/spreadsheetml/2006/main" count="1512" uniqueCount="1031">
  <si>
    <t>Data-to-Action Continuum Levels</t>
  </si>
  <si>
    <t>Continuum Level</t>
  </si>
  <si>
    <t>Description</t>
  </si>
  <si>
    <t>Data-to-Action Continuum Country Profile Template</t>
  </si>
  <si>
    <t>Demographic, Geographic, and Socio-Economic Features</t>
  </si>
  <si>
    <t>Response</t>
  </si>
  <si>
    <t>Year</t>
  </si>
  <si>
    <t>Source</t>
  </si>
  <si>
    <t>Demographic</t>
  </si>
  <si>
    <t>Notable borders</t>
  </si>
  <si>
    <t>Estimation of population size (in millions)</t>
  </si>
  <si>
    <t>Administrative structure</t>
  </si>
  <si>
    <t>Regions/provinces/states (#)</t>
  </si>
  <si>
    <t>Districts/councils/counties (#)</t>
  </si>
  <si>
    <t>Service delivery sites</t>
  </si>
  <si>
    <t>Facility-based (#)</t>
  </si>
  <si>
    <t>Community-based (#)</t>
  </si>
  <si>
    <t>Socio-economic features</t>
  </si>
  <si>
    <t>UN classification</t>
  </si>
  <si>
    <t>Population below the poverty line (in millions)</t>
  </si>
  <si>
    <t>Rural (%)</t>
  </si>
  <si>
    <t>Urban (%)</t>
  </si>
  <si>
    <t>Major revenue sources</t>
  </si>
  <si>
    <t>TB Epidemiologic Burden and Trends</t>
  </si>
  <si>
    <t>TB mortality rate</t>
  </si>
  <si>
    <t>TB incidence</t>
  </si>
  <si>
    <t>TB case notification rate</t>
  </si>
  <si>
    <t>TB treatment coverage</t>
  </si>
  <si>
    <t>TB treatment success rate</t>
  </si>
  <si>
    <t>MDR/RR-TB treatment enrollment rate</t>
  </si>
  <si>
    <t>XDR-TB incidence</t>
  </si>
  <si>
    <t>HIV coinfection rate</t>
  </si>
  <si>
    <t>TPT coverage</t>
  </si>
  <si>
    <t>WHO impact indicators</t>
  </si>
  <si>
    <t>TB-affected families facing catastrophic costs dues to TB (%)</t>
  </si>
  <si>
    <t>NTP Laboratory and Workforce Capacity</t>
  </si>
  <si>
    <t>Laboratory centers (#)</t>
  </si>
  <si>
    <t>Total number of laboratories conducting TB diagnosis (#)</t>
  </si>
  <si>
    <t>Does a lab referral network exist? (Yes/No)</t>
  </si>
  <si>
    <t>Human resources</t>
  </si>
  <si>
    <t>NTP staff supported by government (#)</t>
  </si>
  <si>
    <t>NTP M&amp;E staff supported by government (#)</t>
  </si>
  <si>
    <t>Resources allocated towards M&amp;E or TB M&amp;E ($)</t>
  </si>
  <si>
    <t>TB/HIV officers recruited under partner's support absorbed into payroll (%)</t>
  </si>
  <si>
    <t>TB Health Financing</t>
  </si>
  <si>
    <t>WHO recommended level for the country</t>
  </si>
  <si>
    <t>TB treatment is free (Yes/No)</t>
  </si>
  <si>
    <t>People eligible for exemptions who receive those exemptions (%)</t>
  </si>
  <si>
    <t>Proportion of population with TB who received social protection under the national health insurance scheme (%)</t>
  </si>
  <si>
    <t>Proportion of health budget allocated to TB services (%)</t>
  </si>
  <si>
    <t>Proportion of annual TB budget funded by donors (%)</t>
  </si>
  <si>
    <t>Proportion of domestic TB financing (%)</t>
  </si>
  <si>
    <t>Proportion of cases that led to catastrophic costs due to TB (%)</t>
  </si>
  <si>
    <t>Research and Development</t>
  </si>
  <si>
    <t>Proportion of national TB budget allocated to research</t>
  </si>
  <si>
    <t>Data to Action Continuum Scale</t>
  </si>
  <si>
    <t>Domain</t>
  </si>
  <si>
    <t>Subdomain</t>
  </si>
  <si>
    <t>Definition</t>
  </si>
  <si>
    <t>Data collection tools and workflow</t>
  </si>
  <si>
    <t xml:space="preserve">Reporting </t>
  </si>
  <si>
    <t>Data quality</t>
  </si>
  <si>
    <t>The accuracy, completeness, timeliness, consistency, reliability, and integrity of data.</t>
  </si>
  <si>
    <t>Data integration and exchange</t>
  </si>
  <si>
    <t>The mechanism for transforming and integrating data from multiple sources into a target destination environment; can also refer to the activities of matching, merging, and deleting records within a single data store.</t>
  </si>
  <si>
    <t>Analytics and visualization</t>
  </si>
  <si>
    <t>Dissemination and communication</t>
  </si>
  <si>
    <t>The analyzed data are synthesized and can be shared in appropriate visualizations, understood, and used by the target audience.</t>
  </si>
  <si>
    <t>Data access and sharing</t>
  </si>
  <si>
    <t>Organizational structure and function</t>
  </si>
  <si>
    <t xml:space="preserve">The organizational structures and processes, including job titles and clear descriptions of duties and responsibilities with a focus on data management, data quality, data governance, data analytics, data integration, and exchange. </t>
  </si>
  <si>
    <t>Leadership and coordination</t>
  </si>
  <si>
    <t>Monitoring, evaluation, and learning</t>
  </si>
  <si>
    <t>Financial resources</t>
  </si>
  <si>
    <t>The availability of adequate personnel with characteristics, attributes, and capabilities to perform a task(s) pertaining to data system, data quality, data analytics, and data use to achieve clearly defined results.</t>
  </si>
  <si>
    <t>Hardware</t>
  </si>
  <si>
    <t>Network and connectivity</t>
  </si>
  <si>
    <t>ICT business infrastructure</t>
  </si>
  <si>
    <t>Design and planning, operations management, and technical support for information and communications technology (ICT) infrastructure maintenance.</t>
  </si>
  <si>
    <t>Data-to-Action Continuum User Roles</t>
  </si>
  <si>
    <t>Role/decisions</t>
  </si>
  <si>
    <t>Screening and Diagnosis (Reach)</t>
  </si>
  <si>
    <t>Treatment (Cure)</t>
  </si>
  <si>
    <t>Prevention</t>
  </si>
  <si>
    <t>Healthcare provider</t>
  </si>
  <si>
    <t>Clinical care</t>
  </si>
  <si>
    <t xml:space="preserve">-Are we screening patients appropriately for TB and HIV (according to the TB diagnostic algorithm)?
-Are we using referral systems appropriately to get the diagnostic tests we need? 
</t>
  </si>
  <si>
    <t>-Are we effectively treating TB infected individuals according to established treatment protocols?
-Are we accurately recording treatment using the recommended procedures and tools?</t>
  </si>
  <si>
    <t xml:space="preserve">-Are we finding all the TB cases (based on the estimated prevalence)?
-Are patients being screened and diagnosed effectively and efficiently?
-Do we have the required staff levels to address needs for TB screening and diagnosis in our facility?
-Do we have quality control mechanisms in place for screening and diagnosis?
-Do we have the required supplies the facility needs for screening and diagnosis (tests, reagents, specimen containers, referral forms, etc.)?
</t>
  </si>
  <si>
    <t>-Are we effectively treating TB patients and accurately monitoring their treatment outcomes?
-What is the quality of care provided?
-Do we have all the resources we need (human, pharmaceutical, other commodities) to maintain effective treatment for all that need it?</t>
  </si>
  <si>
    <t>Laboratory manager/technician</t>
  </si>
  <si>
    <t>Lab management/specimen management/conducting the tests</t>
  </si>
  <si>
    <t>-Are we effectively monitoring treatment to ensure the best treatment outcomes (e.g., re-test at 2 and 5 months)?</t>
  </si>
  <si>
    <t xml:space="preserve">-Is the laboratory practicing good infection control and prevention (e.g., PPE)?
</t>
  </si>
  <si>
    <t>District TB coordinator/manager/health officer</t>
  </si>
  <si>
    <t>Program management and operational (administration, logistics, infrastructure, community, coordination, etc.)</t>
  </si>
  <si>
    <t xml:space="preserve">-Are we adequately monitoring TB treatment outcomes?
-What is our progress towards targets for TB treatment?
-Is treatment of high quality in the district (e.g., DOTS coverage)? 
-Do we have all the supplies we need for treating the expected number of cases in the district?
-Are we conducting adequate supervision of TB treatment in the district?
</t>
  </si>
  <si>
    <t>-Do we have adequate coverage of TB preventive therapy (TPT) in the district? Among subpopulations?
-Do we have all the supplies we need for TB prevention in the district? 
-Are we conducting adequate education of TB prevention in facilities and in the community? 
-Are we conducting good infection control and prevention in the district?</t>
  </si>
  <si>
    <t>Regional TB coordinator/manager</t>
  </si>
  <si>
    <t>Finance, program management and operational (administration, logistics, infrastructure, community, coordination, etc.)</t>
  </si>
  <si>
    <t xml:space="preserve">-Are we adequately monitoring TB treatment outcomes?
-Is treatment of high quality in the region?
-Do we have all the resources we need (supplies, human and financial resources) for treating the expected number of cases in the region?
-Are we conducting adequate supervision of TB treatment in the region?
</t>
  </si>
  <si>
    <t>-Are we adequately monitoring TB prevention in the region?
-Do we have all the resources we need for TB prevention in the region (supplies, human and financial resources)?
-Are we conducting good infection control and prevention in the region?</t>
  </si>
  <si>
    <t>Regional laboratory manager</t>
  </si>
  <si>
    <t>-Are we adequately monitoring the quality of TB screening and diagnosis at facilities and districts in the region?
-Do facilities and districts in the region have all the supplies they need for effective TB screening and diagnosis?
-Do facilities and districts in the region have adequate human and financial resources to conduct TB screening and diagnosis?
-Are we conducting adequate monitoring and oversight of TB screening and diagnosis in the region?</t>
  </si>
  <si>
    <t>-Are TB laboratory services adequately supporting TB treatment in the region?</t>
  </si>
  <si>
    <t xml:space="preserve">-Do the laboratories in the region have sufficient resources for TB prevention in the region?
</t>
  </si>
  <si>
    <t>Program management, policy, and operational</t>
  </si>
  <si>
    <t>-Is the NSP and national guidelines for screening and diagnosis up to date? Are they sufficiently available?
-Is the TB diagnostic algorithm still appropriate to the need in the country? 
-Is coverage of TB diagnosis and treatment adequate in the country? What is the progress toward target(s)? 
-Are we adequately monitoring the distribution of drug-resistant TB in the country?
-Do we have sufficient laboratory capacity?
-Are we adequately monitoring the quality of TB screening and diagnosis?
-Do we have sufficient resources for TB screening and diagnosis: staff, finances, logistics, referral systems, and recording and reporting forms, Internet connectivity, etc.? 
-How are our partnerships with donors, technical agencies, private sector, region/province, etc.?</t>
  </si>
  <si>
    <t>-Are we adequately monitoring TB prevention in the country?
-What is the coverage of TPT nationally?
-Do we have all the resources we need for TB prevention in the country (supplies, human and financial resources)?
-Are we practicing good infection control and prevention in the country?</t>
  </si>
  <si>
    <t>Assessment, monitoring and evaluation</t>
  </si>
  <si>
    <t>National reference laboratory manager</t>
  </si>
  <si>
    <t>Lab management/specimen management/conducting the tests, coordination</t>
  </si>
  <si>
    <t>-Is the laboratory section of the national guideline up to date?
-Is the national quality assurance guideline up to date?
-Do all regions/facilities in the country provide TB diagnostic services? What is the coverage of the various diagnostic tools?
-Do we have the right tests available in the right places?
-Do we have sufficient laboratory capacity (i.e., staffing, equipment, supply, power, maintenance)?
-What is the turn-around time for testing? Is our testing responsive to the needs?
-Do we have enough testing material (test kits, reagents, cartridges, slides, microscopes, media, etc.) in the labs?
-Is there a quality control mechanism in place (i.e., EQA or IQC)? Is it active (e.g., supervisory visits producing written reports)? What is the quality of the laboratory system?
-How many tests are conducted for: 
    -diagnosis?
    -presumptive RR-TB/MDR-TB?
    -follow-up? what month?
    -microscopy?
    -culture?
    -Xpert MTB/RIF?
    -drug susceptibility test (DST)?
    -line probe assay (LPA) results? 
    -HIV?
-Is the NTP monitoring the performance of the diagnosis network? What is its performance?</t>
  </si>
  <si>
    <t>Community health workers</t>
  </si>
  <si>
    <t>Conducting community based TB activities</t>
  </si>
  <si>
    <t xml:space="preserve">-Are we conducting TB screening in the community?
-Are we performing contact tracing and investigation for every index TB patient?
-Are we referring presumptive TB patients to the nearest health facility for laboratory test and further evaluation for TB?
</t>
  </si>
  <si>
    <t>-Are we effectively administering TB treatment to TB patients according to established treatment protocols?
-Are we accurately recording treatment using the recommended procedures and tools, for community level?</t>
  </si>
  <si>
    <t xml:space="preserve">-Are we educating patients about TB prevention?
-Are we providing health education to the public to improve awareness on TB and promote timely seeking of health services?
-Are we practicing good infection control and prevention (ICP)?
</t>
  </si>
  <si>
    <t>Promote TB awareness and practice</t>
  </si>
  <si>
    <t>-Are we improving awareness on TB so that people understand the need to take TB treatment exactly as it is prescribed by healthcare workers?
-Are we advocating for improved quality of service at health facilities, to improve uninterrupted availability of TB medicines?</t>
  </si>
  <si>
    <t>-Are we improving awareness on TB so that people understand how TB is transmitted from person to person, and take the necessary precaution to prevent it?
-Are we advocating for improved quality of services at health facilities, to improve capacity for TB preventive therapy?</t>
  </si>
  <si>
    <t>Data-to-Action Continuum Glossary</t>
  </si>
  <si>
    <t>Term</t>
  </si>
  <si>
    <t>ad hoc</t>
  </si>
  <si>
    <t>arranged or happening when necessary and not planned in advance</t>
  </si>
  <si>
    <t>aggregate data</t>
  </si>
  <si>
    <t>compilation of individual data systems and data that could result in the totality of the information being classified and stratified at a higher level</t>
  </si>
  <si>
    <t>aligned</t>
  </si>
  <si>
    <t>analytics</t>
  </si>
  <si>
    <t>a guided inspection of an organization's health data registries and forms, typically by an independent body</t>
  </si>
  <si>
    <t>cascade analysis</t>
  </si>
  <si>
    <t>cascades are frameworks for monitoring gaps in program services needed to achieve goals and health outcomes</t>
  </si>
  <si>
    <t>case-based data</t>
  </si>
  <si>
    <t>client</t>
  </si>
  <si>
    <t>an individual who is a potential or current user of health services; may also be referred to as a patient or beneficiary</t>
  </si>
  <si>
    <t>commodities</t>
  </si>
  <si>
    <t>a raw material that can be bought and sold</t>
  </si>
  <si>
    <t>data</t>
  </si>
  <si>
    <t>a reinterpretable representation of information in a formalized manner suitable for communication, interpretation, or processing (e.g., a sequence of bits, a table of numbers, the characters on a page, and the recording of sounds made by a person speaking)</t>
  </si>
  <si>
    <t>data analysis</t>
  </si>
  <si>
    <t>the examination of acquired data for its significance and probative value to the case</t>
  </si>
  <si>
    <t>a basic unit of information that has a unique meaning and subcategories (data items) of distinct value (e.g., gender, race, and geographic location)</t>
  </si>
  <si>
    <t>data governance</t>
  </si>
  <si>
    <t>data source</t>
  </si>
  <si>
    <t>data use</t>
  </si>
  <si>
    <t>decision making</t>
  </si>
  <si>
    <t>the selection of a course of action from among two or more possible alternatives in order to arrive at a solution for a given problem</t>
  </si>
  <si>
    <t>decision support tools</t>
  </si>
  <si>
    <t>evaluation</t>
  </si>
  <si>
    <t>the systematic assessment of an ongoing or completed intervention to determine whether the intervention is fulfilling its objectives and to demonstrate and effect on health outcomes</t>
  </si>
  <si>
    <t>guideline</t>
  </si>
  <si>
    <t>a general rule, principal, or piece of advice</t>
  </si>
  <si>
    <t>indicator</t>
  </si>
  <si>
    <t>a quantitative or qualitative factor or variable that provides a simple and reliable means to measure achievement</t>
  </si>
  <si>
    <t>monitoring</t>
  </si>
  <si>
    <t>the process of collecting and analyzing routinely collected data to compare how well an intervention is being implemented against expected results and measure changes in performance over time</t>
  </si>
  <si>
    <t>operational/operationalized</t>
  </si>
  <si>
    <t>in or ready for use/put into use</t>
  </si>
  <si>
    <t>policy</t>
  </si>
  <si>
    <t>procedures</t>
  </si>
  <si>
    <t>an established or official way of doing something</t>
  </si>
  <si>
    <t>process</t>
  </si>
  <si>
    <t>services that the program provides to accomplish its objectives such as outreach activities, curriculum development, materials developed, counseling sessions, workshops and training events</t>
  </si>
  <si>
    <t>real-time data entry</t>
  </si>
  <si>
    <t>requirements (for data analysis and visualization)</t>
  </si>
  <si>
    <t>necessary components for bringing order and structure to collected data and putting data into a chart, graph, or other visual format that helps inform analysis and interpretation</t>
  </si>
  <si>
    <t>scenario</t>
  </si>
  <si>
    <t>a set of simple statements that summarizes what the end-user needs the digital health intervention to do</t>
  </si>
  <si>
    <t>standard operating procedures (SOPs)</t>
  </si>
  <si>
    <t>a set of descriptive directions that ensure the correct development of specific activities and processes</t>
  </si>
  <si>
    <t>stakeholder</t>
  </si>
  <si>
    <t>standardize</t>
  </si>
  <si>
    <t>standardized measures are nationally recognized criteria for evaluating the quality of health care provided to patients. These measure are endorsed or developed by organizations, specialty medical boards, national accreditors or government agencies</t>
  </si>
  <si>
    <t>TB service delivery workflows (or just workflows)</t>
  </si>
  <si>
    <t>visualization (data)</t>
  </si>
  <si>
    <t>Data interpretation</t>
  </si>
  <si>
    <t>MDR/RR-TB incidence</t>
  </si>
  <si>
    <t>Reduction in TB incidence rate (compared to 2015)</t>
  </si>
  <si>
    <t>Reduction in TB deaths (compared to 2015)</t>
  </si>
  <si>
    <t>Sustainability</t>
  </si>
  <si>
    <t>patient-level data for a series of key or sentinel (reportable) events, used to measure and monitor the incidence, progression, and outcome of a disease</t>
  </si>
  <si>
    <t>Reference laboratories</t>
  </si>
  <si>
    <t>Culture laboratories</t>
  </si>
  <si>
    <t>Microscopy centers</t>
  </si>
  <si>
    <t xml:space="preserve">-Are we adequately monitoring TB treatment outcomes? What is the treatment success rate?
-What is the coverage (vs. targets) of TB treatment services in the country?
-Do we have all the supplies (drugs, other commodities) we need to treat TB patients in the country?
</t>
  </si>
  <si>
    <t xml:space="preserve">-Are we finding all the TB cases (based on the estimated prevalence, and disaggregated by age, gender, type, site, HIV status, drug susceptibility, etc.)?
-What is the progress towards the target(s)?
-What is the coverage of TB diagnostic services? Are private health facilities covered?
-Do we have sufficient resources for TB screening and diagnosis (e.g., staff, finances, logistics, diagnostics, medications, recording and reporting forms, Internet connectivity, etc.)? 
-How are our partnerships with donors, technical agencies, other districts, private sector, region/province, etc.?
-Are we conducting adequate monitoring and supervision of screening and diagnosis for districts in the region? 
</t>
  </si>
  <si>
    <t>-Do we have the necessary (or government-required) M&amp;E tools available and accessible?</t>
  </si>
  <si>
    <t>Leadership, Governance, and Accountability</t>
  </si>
  <si>
    <t>TB advocates, civil society, and media</t>
  </si>
  <si>
    <t>Purpose</t>
  </si>
  <si>
    <t>Statement</t>
  </si>
  <si>
    <t>This research has been explained to me. I agree to take part in this study. I have had a chance to ask questions. If I have more questions, I can ask the researchers.
For any questions related to the assessment or tool, or your participation in this data collection event, please contact: hub@tbdiah.org</t>
  </si>
  <si>
    <t>Country:</t>
  </si>
  <si>
    <t>Instructions</t>
  </si>
  <si>
    <t>Domain 1</t>
  </si>
  <si>
    <t>Subdomain (D1S1)</t>
  </si>
  <si>
    <t>Data collection tools and workflows</t>
  </si>
  <si>
    <t>The tools/devices/instruments and processes used for the ongoing systematic data collection to support analysis, interpretation, and sharing of data according to the National TB Program (NTP) guidelines for TB treatment, prevention, and control.</t>
  </si>
  <si>
    <t>Question and statements</t>
  </si>
  <si>
    <t>Select the most appropriate response</t>
  </si>
  <si>
    <t>Supporting evidence (document/web link)</t>
  </si>
  <si>
    <t>1. To what extent are standardized electronic data collection tools used?</t>
  </si>
  <si>
    <t>Non-standardized paper-based tools are the primary tools for data collection at all levels.</t>
  </si>
  <si>
    <t>National HMIS data collection system is used for real-time data entry.</t>
  </si>
  <si>
    <t>PLEASE INSERT COMMENTS, IF ANY, RELATED TO YOUR SELECTED ANSWER HERE</t>
  </si>
  <si>
    <t>2. Do you have an inventory of TB data collection systems (clinical, lab, commodities, training)?</t>
  </si>
  <si>
    <t>A list of all the TB data collection systems exist but information about its data and users is limited to the national level.</t>
  </si>
  <si>
    <t xml:space="preserve">A complete inventory of all the TB data collection systems, its data, and target users is available with the NTP. </t>
  </si>
  <si>
    <t>The inventory information is used to inform the need for a new TB data collection system.</t>
  </si>
  <si>
    <t>3. To what extent are data collection processes aligned with TB service delivery guidance?</t>
  </si>
  <si>
    <t>Data collection is ad hoc or mainly driven by donor or external stakeholder mandate for data collection.</t>
  </si>
  <si>
    <t>Some data collection processes align with service delivery guidance.</t>
  </si>
  <si>
    <t>Data collection processes are aligned with the TB service delivery guidance.</t>
  </si>
  <si>
    <t>Data collection processes are monitored and assessed to check alignment with the service delivery guidance.</t>
  </si>
  <si>
    <t>4. To what extent is unique identification used for TB cases?</t>
  </si>
  <si>
    <t>Unique identification is absent or rarely used to identify TB cases.</t>
  </si>
  <si>
    <t>Some TB program sites use their own unique identifiers to identify TB cases.</t>
  </si>
  <si>
    <t>The NTP uses unique identifiers for TB cases across program sites.</t>
  </si>
  <si>
    <t>Unique identifiers for TB cases are aligned with the national unique (person or patient) identifiers.</t>
  </si>
  <si>
    <t>The NTP ensures use of unique identifiers to track and treat TB cases across all TB sites (program, testing, pharmacy).</t>
  </si>
  <si>
    <t>5. To what extent is the NTP site list standardized and in what format is it?</t>
  </si>
  <si>
    <t>The NTP site list is absent or only includes site names.</t>
  </si>
  <si>
    <t>The NTP has an electronic site list but it is incomplete.</t>
  </si>
  <si>
    <t>The NTP has a web-based site list (similar to a master facility list) that is complete.</t>
  </si>
  <si>
    <t>The NTP web-based site list is integrated into the master facility list.</t>
  </si>
  <si>
    <t>The NTP web-based site list is routinely reviewed and updated together with the national master facility list.</t>
  </si>
  <si>
    <t>6. How is data disaggregation (e.g., by sex or age, treatment/retreatment, drug-resistant/drug susceptible) addressed in data collection?</t>
  </si>
  <si>
    <t>Data are rarely or inadequately disaggregated in the site level data collection.</t>
  </si>
  <si>
    <t>Data collection tools (paper or digital) and processes allow disaggregation of data but disaggregate data are not collected.</t>
  </si>
  <si>
    <t>NTP guidance require collection of disaggregate data.</t>
  </si>
  <si>
    <t>NTP monitoring and review assesses quality of disaggregated data collection.</t>
  </si>
  <si>
    <t>The NTP routinely reviews and updates disaggregate data collection requirement in the monitoring and evaluation (M&amp;E) plan.</t>
  </si>
  <si>
    <t>Subdomain (D1S2)</t>
  </si>
  <si>
    <t>Reporting</t>
  </si>
  <si>
    <t>The tools/devices/instruments and processes used for the ongoing systematic data reporting to support analysis, interpretation, and sharing of data according to the NTP guidelines for TB treatment, prevention, and control.</t>
  </si>
  <si>
    <t>7. To what extent are standardized electronic data reporting tools used?</t>
  </si>
  <si>
    <t>Non-standardized paper-based tools are the primary tools for reporting at all levels.</t>
  </si>
  <si>
    <t>Standardized paper-based reporting tools are used at all levels.</t>
  </si>
  <si>
    <t xml:space="preserve">8. How is data disaggregation (e.g., by sex or age, treatment/retreatment, drug-resistant/drug susceptible) addressed in reporting? </t>
  </si>
  <si>
    <t xml:space="preserve">Data are rarely or inadequately disaggregated in the site level reporting. </t>
  </si>
  <si>
    <t xml:space="preserve">Data reporting tools (paper or digital) and processes allow disaggregation of data but data are incomplete or rarely collected. </t>
  </si>
  <si>
    <t>NTP guidance require reporting of disaggregate data.</t>
  </si>
  <si>
    <t>NTP monitoring and review assesses quality of disaggregated data reporting.</t>
  </si>
  <si>
    <t>The NTP routinely reviews and updates disaggregate data reporting requirement in the M&amp;E plan.</t>
  </si>
  <si>
    <t>9. To what extent are data reporting processes aligned with TB service delivery guidance?</t>
  </si>
  <si>
    <t>Data reporting is ad hoc or mainly driven by donor or external stakeholder mandate for reporting.</t>
  </si>
  <si>
    <t>Some data reporting processes align with TB service delivery guidance.</t>
  </si>
  <si>
    <t>Data reporting processes are aligned with the TB service delivery guidance.</t>
  </si>
  <si>
    <t>Data reporting processes are monitored and assessed to check alignment with TB service delivery guidance.</t>
  </si>
  <si>
    <t>Subdomain (D1S3)</t>
  </si>
  <si>
    <t>Data quality is defined and measured in an ad hoc manner.</t>
  </si>
  <si>
    <t>Data quality parameters are clearly defined and documented by NTP.</t>
  </si>
  <si>
    <t>Data quality problems are documented and factored in data analysis to be comparable across sources and time.</t>
  </si>
  <si>
    <t>The NTP uses data quality assessment findings to improve the data and capacity to collect and report good quality data.</t>
  </si>
  <si>
    <t>Domain 2</t>
  </si>
  <si>
    <t>Subdomain (D2S1)</t>
  </si>
  <si>
    <t>12. To what extent has a central data repository been developed?</t>
  </si>
  <si>
    <t xml:space="preserve">The NTP lacks central data repository(ies) (e.g., a national reporting system, a TB case report repository) where TB case report data are analyzed/reported to (at case or aggregate level). </t>
  </si>
  <si>
    <t>The system requirements for a central data repository are documented but not implemented.</t>
  </si>
  <si>
    <t>An electronic central data repository collates aggregate program data only at national level.</t>
  </si>
  <si>
    <t>A standard-based central data repository collates data from all the TB data collection systems.</t>
  </si>
  <si>
    <t>The central data repository is routinely used by NTP stakeholders to address program data analytics and visualization needs.</t>
  </si>
  <si>
    <t>13. To what extent are there data exchange processes between systems at points of service for TB cases and reporting and/or central repositories currently in place?</t>
  </si>
  <si>
    <t>Data exchange processes are missing or are limited and require manual intervention.</t>
  </si>
  <si>
    <t>There is some data exchange at the national level but limited automated exchange.</t>
  </si>
  <si>
    <t>All data exchange is automated with adequate budgetary resources in the program to meet custom requirements.</t>
  </si>
  <si>
    <t>14. To what extent are there data exchange processes between systems at points of service for laboratory testing and reporting and/or central repositories currently in place?</t>
  </si>
  <si>
    <t>All data exchange is automated and integrated with the national health data exchange (if it exists).</t>
  </si>
  <si>
    <t xml:space="preserve">15. To what extent are exchange standards (interoperability and/or health data standards; e.g., XML, JSON, LOINC, FHIR) integrated into the data exchange implementation? </t>
  </si>
  <si>
    <t>No defined technical standards exist for use in the TB data management and exchange but may exist for other diseases or HIS activities.</t>
  </si>
  <si>
    <t xml:space="preserve">The country has adopted and/or developed standards for TB data management and exchange, but standards may be localized to specific projects. </t>
  </si>
  <si>
    <t>Standards for TB data management and exchange are approved and require certification of new exchange partners for compliance.</t>
  </si>
  <si>
    <t xml:space="preserve">The national TB data management and exchange standards are integrated in the national HIS and/or health plan. </t>
  </si>
  <si>
    <t>TB data management and exchange standards are tracked, monitored, and reviewed through a standardized process.</t>
  </si>
  <si>
    <t>Subdomain (D2S2)</t>
  </si>
  <si>
    <t>The use of analytics and visualization techniques/tools to provide new insights and patterns from data analysis to stakeholders at different levels to enhance health and healthcare decision making.</t>
  </si>
  <si>
    <t>16. To what extent are users able to conduct analysis and develop visualization?</t>
  </si>
  <si>
    <t>Basic or no knowledge/skill exists to conduct analysis and develop visualization.</t>
  </si>
  <si>
    <t>NTP staff can conduct descriptive analysis and generate some visualization (tables, graphs, charts, etc.) to make comparisons and evaluate trends.</t>
  </si>
  <si>
    <t>NTP staff at national, sub-national, and facility levels are able to conduct advanced analysis (e.g., cascade analysis) and develop visualization in real-time (e.g., for identifying causes of poor performance, implementation problems, and monitor and forecast services/commodities demand) as part of the M&amp;E activities.</t>
  </si>
  <si>
    <t>NTP staff can develop customized analytics and visualization using the central data repository (e.g., to monitor stock availability and forecast demand at all levels).</t>
  </si>
  <si>
    <t>17. To what extent are analytics and visualization requirements documented?</t>
  </si>
  <si>
    <t>Data analysis and visualization requirements/needs are missing or ad hoc.</t>
  </si>
  <si>
    <t>Data analysis and visualization requirements/needs are documented to support NTP decision making.</t>
  </si>
  <si>
    <t>The NTP has identified and documented a minimum set of standard data analyses and visualizations requirements/needs at all levels.</t>
  </si>
  <si>
    <t>The NTP's analytics and visualization requirements are monitored and budgeted in the NTP plan.</t>
  </si>
  <si>
    <t>The NTP routinely updates analytic and visualization needs using monitoring data.</t>
  </si>
  <si>
    <t>18. To what extent are data sources used?</t>
  </si>
  <si>
    <t>Decision making is informal or only one data source is used for decision making.</t>
  </si>
  <si>
    <t>Some guidance is available that explains how multiple data sources support decision making.</t>
  </si>
  <si>
    <t>Program staff routinely make decisions with data incorporated from multiple sources (e.g., to provide scenario-based, health-system level specific decision making support, and predict the impact of decisions and policy).</t>
  </si>
  <si>
    <t>Advanced models, used for decision making, incorporate multiple data sources (including the central data repository) to optimize and influence TB health outcomes.</t>
  </si>
  <si>
    <t>The need for decision support tools has yet to be identified.</t>
  </si>
  <si>
    <t>Decision support tools need is documented and exist locally or for specific implementations.</t>
  </si>
  <si>
    <t>Decision support tools are automated to use the knowledge base for contextually-relevant reference information.</t>
  </si>
  <si>
    <t>Assessment findings are used for continuous improvement of decision support algorithms (in terms of relevance of information and accuracy).</t>
  </si>
  <si>
    <t>Subdomain (D2S3)</t>
  </si>
  <si>
    <t>20. To what extent is a communication strategy in place?</t>
  </si>
  <si>
    <t>Communication is informal and lacks documented communication strategy.</t>
  </si>
  <si>
    <t>A documented national communications strategy is in place but not operationalized.</t>
  </si>
  <si>
    <t>An approved communication strategy is being implemented but confined to the national level.</t>
  </si>
  <si>
    <t>Implementation monitoring and assessment are routinely conducted to gauge the effectiveness of the communication strategy as part of the NTP review.</t>
  </si>
  <si>
    <t>A communication strategy and its implementation are adjusted based on the assessment findings.</t>
  </si>
  <si>
    <t>21. To what extent are information products developed and subsequently disseminated?</t>
  </si>
  <si>
    <t>Development and sharing of information products are ad hoc or driven by specific program needs.</t>
  </si>
  <si>
    <t>Dissemination of information products is typically limited to senior-level decision makers.</t>
  </si>
  <si>
    <t>Targeted information products are disseminated in multiple formats (print, digital) using electronic and web-based platforms at higher levels.</t>
  </si>
  <si>
    <t>Domain 3</t>
  </si>
  <si>
    <t>Subdomain (D3S1)</t>
  </si>
  <si>
    <t>Data use guidance</t>
  </si>
  <si>
    <t>The process, procedures, and actions of an organization associated with collection and sharing of their data.</t>
  </si>
  <si>
    <t>22. Does the NTP have a data use guidance?</t>
  </si>
  <si>
    <t>The need for policies that govern data use at health system levels has been identified but no such guidance exist.</t>
  </si>
  <si>
    <t>The NTP uses data use guidance to manage its data use activities at various levels.</t>
  </si>
  <si>
    <t>The NTP has an approved and comprehensive data use guidance implemented at all health system levels to support data use for decision making.</t>
  </si>
  <si>
    <t>Implementation of data use guidance is monitored and assessed by the national governing/leadership body.</t>
  </si>
  <si>
    <t>The NTP's data use guidance is annually reviewed and updated using the monitoring data.</t>
  </si>
  <si>
    <t>Subdomain (D3S2)</t>
  </si>
  <si>
    <t>The disclosure of data from one or more organizations to another organization(s), or the sending of data between different parts of a single organization. This can take the form of routine data sharing, where the same data sets are shared between the same organizations for an on-going established purpose and exceptional, one-off decisions to share data for a specific purpose or shared with external stakeholders.</t>
  </si>
  <si>
    <t xml:space="preserve">23. What is the data access and sharing status within NTP and with external stakeholders? </t>
  </si>
  <si>
    <t>The NTP lacks a data sharing mechanism.</t>
  </si>
  <si>
    <t>Data access and sharing processes and methods are mostly documented but data are shared mainly through email.</t>
  </si>
  <si>
    <t>Access-based control and data sharing agreements are established to allow access to and sharing of NTP data within and outside the NTP.</t>
  </si>
  <si>
    <t>Access-based control and data sharing agreement implementation is monitored to ensure compliance with data use guidance/policy.</t>
  </si>
  <si>
    <t>The NTP uses monitoring data to support access to and sharing of data with all relevant stakeholders (e.g., NTP, external stakeholders).</t>
  </si>
  <si>
    <t>Subdomain (D3S3)</t>
  </si>
  <si>
    <t>24. To what extent are data use roles and responsibilities documented for NTP staff?</t>
  </si>
  <si>
    <t>Job descriptions are absent or lack data use roles and responsibilities.</t>
  </si>
  <si>
    <t>Job descriptions clearly document data use roles and responsibilities but only at the national level.</t>
  </si>
  <si>
    <t>NTP staff at all levels have access to their written role and responsibilities related to data use.</t>
  </si>
  <si>
    <t>Supervisor(s) regularly review staff data use roles using the job description to offer constructive feedback.</t>
  </si>
  <si>
    <t xml:space="preserve">Supervisor(s) follow NTP guidelines to review and update data use roles and responsibilities of staff. </t>
  </si>
  <si>
    <t>Subdomain (D3S4)</t>
  </si>
  <si>
    <t>The exercise of technical, political, and administrative authority to manage the NTP at all levels of a country’s health system. The leadership and coordination structure consists of the mechanisms, processes, and institutions through which actors and stakeholders (both internal and external) articulate their interests, exercise their rights, meet their obligations, mediate their differences, and oversee the performance of the NTP.</t>
  </si>
  <si>
    <t>25. To what extent is the interagency leadership and coordination team (including internal and external stakeholders) structure developed?</t>
  </si>
  <si>
    <t>The leadership and coordination team structure is informal or ad hoc.</t>
  </si>
  <si>
    <t>Some formal leadership and coordination team structure with a clearly-defined scope of work exists.</t>
  </si>
  <si>
    <t>A formal leadership and coordination team is managing implementation of the data use policy and data access and sharing guidance with attention to gender and equity.</t>
  </si>
  <si>
    <t>A formal leadership and coordination team is an integral part of the NTP review and assessment process.</t>
  </si>
  <si>
    <t>The formal leadership and coordination team facilitates an annual review of TB data use activities at all levels of the health system and decisions are evident in the updated program/guidance documents.</t>
  </si>
  <si>
    <t xml:space="preserve">26. To what extent is the leadership and coordination team effective? </t>
  </si>
  <si>
    <t>An informal leadership and coordination team meets at the national level.</t>
  </si>
  <si>
    <t>Meetings are held periodically among individual health system levels, but there is no standard operating procedure (SOP) related to meeting management.</t>
  </si>
  <si>
    <t>Leadership and coordination team meetings occur on a periodic, regular schedule across the health system levels with SOPs to follow related to meeting management.</t>
  </si>
  <si>
    <t>Assessment findings are used to improve leadership and coordination team meeting outcomes.</t>
  </si>
  <si>
    <t>Subdomain (D3S5)</t>
  </si>
  <si>
    <t>Monitoring, evaluation, and learning (MEL)</t>
  </si>
  <si>
    <t>A plan supporting management of program activities and informing the organization about what activities to implement, timeline, resources, responsible party, and whether and how an activity is contributing toward stated NTP goals including equity and inclusion.</t>
  </si>
  <si>
    <t xml:space="preserve">27. To what extent is the MEL plan implemented? </t>
  </si>
  <si>
    <t>MEL activities are informal or ad hoc.</t>
  </si>
  <si>
    <t>An MEL guidance document exists but is only accessible at the national level.</t>
  </si>
  <si>
    <t>An approved MEL plan with adequate budget allocation is being implemented at the national level.</t>
  </si>
  <si>
    <t xml:space="preserve">The MEL plan implementation is monitored and reviewed as part of the program/strategy review. </t>
  </si>
  <si>
    <t xml:space="preserve">Monitoring data are used to inform the annual review/update of the MEL plan. </t>
  </si>
  <si>
    <t xml:space="preserve">28. To what extent does MEL contribute to improved health outcomes? </t>
  </si>
  <si>
    <t>Health outcomes are yet to be defined or lack standardized outcome parameters.</t>
  </si>
  <si>
    <t>Some health outcomes are defined and monitored at the national level.</t>
  </si>
  <si>
    <t>Health outcome parameters are documented and monitored at all the levels.</t>
  </si>
  <si>
    <t>Routine health outcome assessment and evaluation is conducted to measure improvement in individual and population level health outcomes.</t>
  </si>
  <si>
    <t>Health outcome measurement data are used to revise and prioritize program interventions.</t>
  </si>
  <si>
    <t>29. To what extent are MEL processes developed?</t>
  </si>
  <si>
    <t>MEL processes are ad hoc.</t>
  </si>
  <si>
    <t>MEL processes are documented but project- or intervention-focused.</t>
  </si>
  <si>
    <t>MEL processes are documented and aligned with the data collection and reporting at all levels.</t>
  </si>
  <si>
    <t>MEL processes are routinely reviewed as part of the NTP performance review.</t>
  </si>
  <si>
    <t>Program performance review findings are used to routinely revise/update MEL processes.</t>
  </si>
  <si>
    <t>30. To what extent does MEL support program improvement?</t>
  </si>
  <si>
    <t>MEL is informal and relies on individual experiences.</t>
  </si>
  <si>
    <t>MEL data are sometimes used to monitor implementation and program performance.</t>
  </si>
  <si>
    <t>Leadership and coordination team(s) uses MEL data at the national level for program review and course correction.</t>
  </si>
  <si>
    <t>The MEL data are used to monitor, measure, and improve program data use at all levels.</t>
  </si>
  <si>
    <t>The MEL data are used to continuously improve the MEL plan for achieving better program goals.</t>
  </si>
  <si>
    <t>Subdomain (D3S6)</t>
  </si>
  <si>
    <t>The legal and administrative systems and procedures in place that permit a government ministry and its agencies and organizations to conduct activities that ensure the correct use of public funds and that meet defined standards of probity and regularity. Activities include management and control of public expenditures, financial accounting, reporting, and asset management (in some cases).</t>
  </si>
  <si>
    <t>31. To what extent are data use activities funded in the NTP budget ?</t>
  </si>
  <si>
    <t>Budget for data use activities are absent or ad hoc.</t>
  </si>
  <si>
    <t>Budget for data use activities is allocated but tied with specific interventions/projects.</t>
  </si>
  <si>
    <t>Operations of data use activities have been secured with annual budgets.</t>
  </si>
  <si>
    <t>Budget for data use activities is monitored and reviewed during the program review process.</t>
  </si>
  <si>
    <t xml:space="preserve">Monitoring and review findings are used to revise/update the budget allocated to data use activities. </t>
  </si>
  <si>
    <t>32. How are financial resources mobilized?</t>
  </si>
  <si>
    <t>Availability of financial resources is ad hoc or specific to interventions.</t>
  </si>
  <si>
    <t>Financial resource needs are documented for national level data use activities.</t>
  </si>
  <si>
    <t>The NTP has a comprehensive financial plan that diversifies funding (resources from NTP, donors, and private sector) in place.</t>
  </si>
  <si>
    <t>Availability and utilization of financial resources is monitored and measured by the MEL team.</t>
  </si>
  <si>
    <t>The leadership and coordination team revises financial plan using the monitoring data to align with the national TB goals.</t>
  </si>
  <si>
    <t>Domain 4</t>
  </si>
  <si>
    <t>Subdomain (D4S1)</t>
  </si>
  <si>
    <t>The organizational structure and individual ability that enables reading, writing, and communicating data in context, including an understanding of data sources and constructs, analytical methods, and techniques applied — and the ability to describe the use case, application, and resulting value.</t>
  </si>
  <si>
    <t>33. To what extent are data use forums (e.g., monthly or quarterly program review meetings) developed?</t>
  </si>
  <si>
    <t>Data use forums are missing or ad hoc.</t>
  </si>
  <si>
    <t>Data use forums with terms of reference are convened, but only at the national level.</t>
  </si>
  <si>
    <t>Data use forums with approved terms of reference are operational at all levels.</t>
  </si>
  <si>
    <t xml:space="preserve">Performance of data use forums is monitored and assessed as part of the program performance review. </t>
  </si>
  <si>
    <t>Monitoring and assessment findings are used to improve performance of data use forums.</t>
  </si>
  <si>
    <t>34. How often are data reviewed and by whom?</t>
  </si>
  <si>
    <t>Data review by program staff are rare or ad hoc.</t>
  </si>
  <si>
    <t>Program staff routinely conduct data review at all levels using the data use forums to identify corrective action.</t>
  </si>
  <si>
    <t>MEL staff routinely monitor and assess implementation of actions identified in the data review.</t>
  </si>
  <si>
    <t>35. Is NTP staff receiving supportive supervision for practicing data use?</t>
  </si>
  <si>
    <t>NTP staff receive program specific supervision and mentoring to take action on reported findings from indicators.</t>
  </si>
  <si>
    <t>Supportive supervision is monitored to help identify technical resources NTP staff can access to meet supportive supervision needs.</t>
  </si>
  <si>
    <t>NTP staff can mentor/coach peers on data use.</t>
  </si>
  <si>
    <t>Subdomain (D4S2)</t>
  </si>
  <si>
    <t>Skill and knowledge development</t>
  </si>
  <si>
    <t>A national pre-service training program for imparting knowledge and skills exist but only for clinical staff.</t>
  </si>
  <si>
    <t>A national pre-service training program for all cadres of the NTP is being implemented.</t>
  </si>
  <si>
    <t>Pre-service training programs are monitored and assessed for their effectiveness and relevance.</t>
  </si>
  <si>
    <t xml:space="preserve">The pre-service training program is routinely updated using the monitoring and assessment data. </t>
  </si>
  <si>
    <t>Institutions offering pre-service training are identified in an ad hoc manner.</t>
  </si>
  <si>
    <t>Pre-service training is conducted by government and/or private training institutions.</t>
  </si>
  <si>
    <t>A designated NTP authority oversees pre-service training programs.</t>
  </si>
  <si>
    <t>The NTP offers opportunities and incentives to promote pre-service training of potential staff.</t>
  </si>
  <si>
    <t>Institutions and their pre-service training offerings are identified based on the NTP strategic goals.</t>
  </si>
  <si>
    <t>A national in-service training program for imparting knowledge and skills exist but only for clinical staff.</t>
  </si>
  <si>
    <t>A national in-service training program for all cadres of the NTP is being implemented.</t>
  </si>
  <si>
    <t>In-service training programs are monitored and assessed for their effectiveness and relevance.</t>
  </si>
  <si>
    <t xml:space="preserve">The in-service training program is routinely updated using the monitoring and assessment data. </t>
  </si>
  <si>
    <t>In-service training is conducted by government and/or private training institutions.</t>
  </si>
  <si>
    <t>A designated NTP authority oversees in-service training programs.</t>
  </si>
  <si>
    <t>Training institutions offer opportunities and incentives to promote continuous education of staff at all levels.</t>
  </si>
  <si>
    <t>Institutions and their offerings are identified based on the program review findings.</t>
  </si>
  <si>
    <t>40. How effective are the in-service training programs?</t>
  </si>
  <si>
    <t>In-service training offerings are aligned with training needs but only at the national level.</t>
  </si>
  <si>
    <t>Training needs assessment data are used for identification and recommending appropriate trainings.</t>
  </si>
  <si>
    <t>Assessment of training programs is routinely conducted as part of the MEL activities to gauge skill and knowledge of trainees.</t>
  </si>
  <si>
    <t>Training assessment data are used to improve design and delivery of targeted in-service training programs.</t>
  </si>
  <si>
    <t>Domain 5</t>
  </si>
  <si>
    <t>Subdomain (D5S1)</t>
  </si>
  <si>
    <t>An assembly of tangible physical parts of a system of computers, including servers and virtual private networks (VPN), that provide services to a user in the health information ecosystem. E.g., computers, printers, connecting devices.</t>
  </si>
  <si>
    <t>The NTP has few computers to support it or hardware is dedicated to specific TB HIS activities.</t>
  </si>
  <si>
    <t>Less than half of the NTP's central and subnational offices have adequate hardware.</t>
  </si>
  <si>
    <t>Hardware needs are documented national offices have adequate hardware, including backup services.</t>
  </si>
  <si>
    <t>Hardware needs are monitored and assessed at all levels and is conducted annually as part of the program performance review.</t>
  </si>
  <si>
    <t xml:space="preserve">Hardware needs for the program are updated and addressed routinely through annual program planning. </t>
  </si>
  <si>
    <t>No guidance exists on the minimum hardware specifications for TB data system.</t>
  </si>
  <si>
    <t>Hardware specifications are documented at the national and sub-national levels.</t>
  </si>
  <si>
    <t>Hardware specifications are documented and followed in procurement at all levels.</t>
  </si>
  <si>
    <t xml:space="preserve">Hardware specifications are supported by adequate budget in the program plan. </t>
  </si>
  <si>
    <t xml:space="preserve">Hardware specifications are routinely updated based on the program data analytics, visualization, and data exchange needs. </t>
  </si>
  <si>
    <t>Subdomain (D5S2)</t>
  </si>
  <si>
    <t>Network is the disparate elements of a system connected in a way that data and information can be shared among all elements. Connectivity is the ability to access the data in the system.</t>
  </si>
  <si>
    <t>No network and Internet connectivity exists or is limited to the national level.</t>
  </si>
  <si>
    <t>Network and Internet connection exist at the national level and about half of subnational offices have a reliable network and Internet connection.</t>
  </si>
  <si>
    <t>Adequate dedicated network and Internet connectivity exist at the national and sub-national level sites.</t>
  </si>
  <si>
    <t>Network and Internet connectivity needs are routinely monitored and assessed to identify and address gaps to support programmatic data collection, reporting, and analysis.</t>
  </si>
  <si>
    <t xml:space="preserve">All or almost all of the NTP national and subnational sites have reliable network and Internet connections supported by a dedicated technology support team. </t>
  </si>
  <si>
    <t>Subdomain (D5S3)</t>
  </si>
  <si>
    <t>There is basic or no support for ICT or electronic systems equipment installation and maintenance related to the TB HIS.</t>
  </si>
  <si>
    <t>There is a recognized need to standardize processes to oversee and support ICT infrastructure, but no established or harmonized process exists specific to HIS needs.</t>
  </si>
  <si>
    <t>An ICT operations and maintenance plan is being implemented at the national level.</t>
  </si>
  <si>
    <t>The ICT operations and maintenance plan is continuously reviewed and adapted based on the review data.</t>
  </si>
  <si>
    <t>D1S1_1</t>
  </si>
  <si>
    <t>D1S1_2</t>
  </si>
  <si>
    <t>D1S1_3</t>
  </si>
  <si>
    <t>D1S1_4</t>
  </si>
  <si>
    <t>D1S1_5</t>
  </si>
  <si>
    <t>D1S1_6</t>
  </si>
  <si>
    <t>D1S2_1</t>
  </si>
  <si>
    <t>D1S2_2</t>
  </si>
  <si>
    <t>D1S2_3</t>
  </si>
  <si>
    <t>D1S3_1</t>
  </si>
  <si>
    <t>D1S3_2</t>
  </si>
  <si>
    <t>D2S1_1</t>
  </si>
  <si>
    <t>D2S1_2</t>
  </si>
  <si>
    <t>D2S1_3</t>
  </si>
  <si>
    <t>D2S1_4</t>
  </si>
  <si>
    <t>D2S2_1</t>
  </si>
  <si>
    <t>D2S2_2</t>
  </si>
  <si>
    <t>D2S2_3</t>
  </si>
  <si>
    <t>D2S2_4</t>
  </si>
  <si>
    <t>D2S3_1</t>
  </si>
  <si>
    <t>D2S3_2</t>
  </si>
  <si>
    <t>D3S1_1</t>
  </si>
  <si>
    <t>D3S2_1</t>
  </si>
  <si>
    <t>D3S3_1</t>
  </si>
  <si>
    <t>D3S4_1</t>
  </si>
  <si>
    <t>D3S4_2</t>
  </si>
  <si>
    <t>D3S5_1</t>
  </si>
  <si>
    <t>D3S5_2</t>
  </si>
  <si>
    <t>D3S5_3</t>
  </si>
  <si>
    <t>D3S5_4</t>
  </si>
  <si>
    <t>D3S6_1</t>
  </si>
  <si>
    <t>D3S6_2</t>
  </si>
  <si>
    <t>D4S1_1</t>
  </si>
  <si>
    <t>D4S1_2</t>
  </si>
  <si>
    <t>D4S1_3</t>
  </si>
  <si>
    <t>D4S2_1</t>
  </si>
  <si>
    <t>D4S2_2</t>
  </si>
  <si>
    <t>D4S2_3</t>
  </si>
  <si>
    <t>D4S2_4</t>
  </si>
  <si>
    <t>D4S2_5</t>
  </si>
  <si>
    <t>D5S1_1</t>
  </si>
  <si>
    <t>D5S1_2</t>
  </si>
  <si>
    <t>D5S2_1</t>
  </si>
  <si>
    <t>D5S3_1</t>
  </si>
  <si>
    <t>Capability/Question #</t>
  </si>
  <si>
    <t>Sub-Domain</t>
  </si>
  <si>
    <t>Score</t>
  </si>
  <si>
    <t>D1</t>
  </si>
  <si>
    <t>D1S1</t>
  </si>
  <si>
    <t>D1S2</t>
  </si>
  <si>
    <t>D1S3</t>
  </si>
  <si>
    <t>D2</t>
  </si>
  <si>
    <t>D2S1</t>
  </si>
  <si>
    <t>D2S2</t>
  </si>
  <si>
    <t>D2S3</t>
  </si>
  <si>
    <t>D3</t>
  </si>
  <si>
    <t>D3S1</t>
  </si>
  <si>
    <t>D3S2</t>
  </si>
  <si>
    <t>D3S3</t>
  </si>
  <si>
    <t>D3S4</t>
  </si>
  <si>
    <t>D3S5</t>
  </si>
  <si>
    <t>D3S6</t>
  </si>
  <si>
    <t>D4</t>
  </si>
  <si>
    <t>D4S1</t>
  </si>
  <si>
    <t>D4S2</t>
  </si>
  <si>
    <t>D5</t>
  </si>
  <si>
    <t>D5S1</t>
  </si>
  <si>
    <t>D5S2</t>
  </si>
  <si>
    <t>D5S3</t>
  </si>
  <si>
    <t>total</t>
  </si>
  <si>
    <t>Name:</t>
  </si>
  <si>
    <t>NTP (Y/N):</t>
  </si>
  <si>
    <t>Signature:</t>
  </si>
  <si>
    <t>Scores</t>
  </si>
  <si>
    <t>overall score scaled to 5 point scale</t>
  </si>
  <si>
    <t>Overall Score</t>
  </si>
  <si>
    <t>Sub-Domain Scores</t>
  </si>
  <si>
    <t>Gender (optional):</t>
  </si>
  <si>
    <t>Years of experience in TB:</t>
  </si>
  <si>
    <t>Name</t>
  </si>
  <si>
    <t>Country</t>
  </si>
  <si>
    <t>Level</t>
  </si>
  <si>
    <t>Gender</t>
  </si>
  <si>
    <t>Experience</t>
  </si>
  <si>
    <t>notNTP_Org</t>
  </si>
  <si>
    <t>A link to the user guide will be added to this tab.</t>
  </si>
  <si>
    <t>Data-to-Action Continuum Data Collection Instrument</t>
  </si>
  <si>
    <t>This instrument was developed by the TB DIAH project financed by the United States Agency for International Development (USAID).</t>
  </si>
  <si>
    <t>Data are collected and regularly reviewed on the ICT infrastructure operations and maintenance plan as mandated by the NTP strategic plan.</t>
  </si>
  <si>
    <t>Information products are routinely produced and distributed to stakeholders at all levels of the health system is monitored and evaluated.</t>
  </si>
  <si>
    <t>TB data collection system inventory is routinely updated to add information about a new TB data collection system.</t>
  </si>
  <si>
    <t>There is an ad hoc list of TB data collection system.</t>
  </si>
  <si>
    <t>Standardized electronic data collection tools are used at all levels and integrated with the national health management information system (HMIS) data collection system.</t>
  </si>
  <si>
    <t>Standalone standardized electronic data collection tools are often used, including for retrospective data entry, at higher levels.</t>
  </si>
  <si>
    <t>Standardized paper-based data collection tools are the primary tools for data collection at all levels.</t>
  </si>
  <si>
    <t>Analysis Matrix</t>
  </si>
  <si>
    <t>Information and communications technology (ICT)</t>
  </si>
  <si>
    <t>39. To what extent are institutions (both public and private) offering in-service training established in the NTP guidance?</t>
  </si>
  <si>
    <t>1. Non-standardized paper-based tools are the primary tools for data collection at all levels.
2. There is an ad hoc list of TB data collection system.
3. Data collection is ad hoc or mainly driven by donor or external stakeholder mandate for data collection.
4. Unique identification is absent or rarely used to identify TB cases.
5. The NTP site list is absent or only includes site names.
6. Data are rarely or inadequately disaggregated in the site level data collection.</t>
  </si>
  <si>
    <t>1. Standalone standardized electronic data collection tools are often used, including for retrospective data entry, at higher levels.
2. A complete inventory of all the TB data collection systems, its data, and target users is available with the NTP. 
3. Data collection processes are aligned with the TB service delivery guidance.
4. The NTP uses unique identifiers for TB cases across program sites.
5. The NTP has a web-based site list (similar to a master facility list) that is complete.
6. NTP guidance require collection of disaggregate data.</t>
  </si>
  <si>
    <t>1. Standardized electronic data collection tools are used at all levels and integrated with the national health management information system (HMIS) data collection system.
2. The inventory information is used to inform the need for a new TB data collection system.
3. Data collection processes are monitored and assessed to check alignment with the service delivery guidance.
4. Unique identifiers for TB cases are aligned with the national unique (person or patient) identifiers.
5. The NTP web-based site list is integrated into the master facility list.
6. NTP monitoring and review assesses quality of disaggregated data collection.</t>
  </si>
  <si>
    <t>1. Non-standardized paper-based tools are the primary tools for reporting at all levels.
2. Data are rarely or inadequately disaggregated in the site level reporting. 
3. Data reporting is ad hoc or mainly driven by donor or external stakeholder mandate for reporting.</t>
  </si>
  <si>
    <t>1. Standardized paper-based reporting tools are used at all levels.
2. Data reporting tools (paper or digital) and processes allow disaggregation of data but data are incomplete or rarely collected. 
3. Some data reporting processes align with TB service delivery guidance.</t>
  </si>
  <si>
    <t>1. Standardized electronic data reporting tools are used at all levels and integrated into the national HMIS.
2. NTP monitoring and review assesses quality of disaggregated data reporting.
3. Data reporting processes are monitored and assessed to check alignment with TB service delivery guidance.</t>
  </si>
  <si>
    <t>1. Standardized real time case-based electronic data reporting tools are used.
2. The NTP routinely reviews and updates disaggregate data reporting requirement in the M&amp;E plan.
3. Routine NTP guidance revision/update guides revision of data reporting processes.</t>
  </si>
  <si>
    <t>1. Data quality is defined and measured in an ad hoc manner.
2. Data quality is not checked or ad hoc and non-standardized data quality assessments are conducted.</t>
  </si>
  <si>
    <t>1. Data quality parameters are clearly defined and documented by NTP.
2. Application of standard data quality tool is limited to donor-funded programs.</t>
  </si>
  <si>
    <t>1. Data are generally complete, consistent, and accurate for priority data elements for at least the last 12 months.
2. The NTP conducts routine data quality reviews both in source documents at the facility and for the reported data.</t>
  </si>
  <si>
    <t>1. High quality data is available for at least the priority data elements for at least the last 5 years.
2. The NTP uses data quality assessment findings to improve the data and capacity to collect and report good quality data.</t>
  </si>
  <si>
    <t>1. The NTP lacks central data repository(ies) (e.g., a national reporting system, a TB case report repository) where TB case report data are analyzed/reported to (at case or aggregate level). 
2. Data exchange processes between systems at points of service for TB cases and reporting and/or central repositories are missing or are limited and require manual intervention.
3. Data exchange processes between systems at points of service for laboratory testing and reporting and/or central repositories are missing or are limited and require manual intervention.
4. No defined technical standards exist for use in the TB data management and exchange but may exist for other diseases or HIS activities.</t>
  </si>
  <si>
    <t xml:space="preserve">1. The system requirements for a central data repository are documented but not implemented.
2. There is some data exchange between systems at points of service for TB cases and reporting and/or central repositories at the national level but limited automated exchange.
3. There is some data exchange at the national level but limited automated exchange.
4. The country has adopted and/or developed standards for TB data management and exchange, but standards may be localized to specific projects. </t>
  </si>
  <si>
    <t>1. An electronic central data repository collates aggregate program data only at national level.
2. Data exchange between systems at points of service for TB cases and reporting and/or central repositories occurs extensively on a national level and is mostly automated.
3. Data exchange between systems at points of service for laboratory testing and reporting and/or central repositories occurs extensively on a national level and is mostly automated. 
4. Standards for TB data management and exchange are approved and require certification of new exchange partners for compliance.</t>
  </si>
  <si>
    <t xml:space="preserve">1. A standard-based central data repository collates data from all the TB data collection systems.
2. All data exchange between systems at points of service for TB cases and reporting and/or central repositories is automated with adequate budgetary resources in the program to meet custom requirements.
3. All data exchange between systems at points of service for laboratory testing and reporting and/or central repositories is automated and integrated with the national health data exchange (if it exists).
4. The national TB data management and exchange standards are integrated in the national HIS and/or health plan. </t>
  </si>
  <si>
    <t>1. The central data repository is routinely used by NTP stakeholders to address program data analytics and visualization needs.
2. All data exchanges between systems at points of service for TB cases and reporting and/or central repositories are automated, resourced, and no specialized engineering efforts or expertise is needed to meet new requirements.
3. All data exchanges between systems at points of service for laboratory testing and reporting and/or central repositories are automated, integrated, and no specialized engineering efforts or expertise are needed to meet new requirements.
4. TB data management and exchange standards are tracked, monitored, and reviewed through a standardized process.</t>
  </si>
  <si>
    <t>1. Basic or no knowledge/skill exists to conduct analysis and develop visualization.
2. Data analysis and visualization requirements/needs are missing or ad hoc.
3. Decision making is informal or only one data source is used for decision making.
4. The need for decision support tools has yet to be identified.</t>
  </si>
  <si>
    <t>1. NTP staff at national, sub-national, and facility levels are able to conduct advanced analysis (e.g., cascade analysis) and develop visualization in real-time (e.g., for identifying causes of poor performance, implementation problems, and monitor and forecast services/commodities demand) as part of the M&amp;E activities.
2. The NTP's analytics and visualization requirements are monitored and budgeted in the NTP plan.
3. Program staff routinely make decisions with data incorporated from multiple sources (e.g., to provide scenario-based, health-system level specific decision making support, and predict the impact of decisions and policy).
4. Assessments to ensure the knowledge relevance, value, and accuracy of decision support algorithms are conducted on a regular schedule.</t>
  </si>
  <si>
    <t>1. NTP staff can develop customized analytics and visualization using the central data repository (e.g., to monitor stock availability and forecast demand at all levels).
2. The NTP routinely updates analytic and visualization needs using monitoring data.
3. Advanced models, used for decision making, incorporate multiple data sources (including the central data repository) to optimize and influence TB health outcomes.
4. Assessment findings are used for continuous improvement of decision support algorithms (in terms of relevance of information and accuracy).</t>
  </si>
  <si>
    <t>1. Communication is informal and lacks documented communication strategy.
2. Development and sharing of information products are ad hoc or driven by specific program needs.</t>
  </si>
  <si>
    <t>1. A documented national communications strategy is in place but not operationalized.
2. Dissemination of information products is typically limited to senior-level decision makers.</t>
  </si>
  <si>
    <t>1. Implementation monitoring and assessment are routinely conducted to gauge the effectiveness of the communication strategy as part of the NTP review.
2. Information products are routinely produced and distributed to stakeholders at all levels of the health system is monitored and evaluated.</t>
  </si>
  <si>
    <t>1. An approved communication strategy is being implemented but confined to the national level.
2. Targeted information products are disseminated in multiple formats (print, digital) using electronic and web-based platforms at higher levels.</t>
  </si>
  <si>
    <t>1. The need for policies that govern data use at health system levels has been identified but no such guidance exist.</t>
  </si>
  <si>
    <t>1. The NTP uses data use guidance to manage its data use activities at various levels.</t>
  </si>
  <si>
    <t>1. The NTP has an approved and comprehensive data use guidance implemented at all health system levels to support data use for decision making.</t>
  </si>
  <si>
    <t>1. Implementation of data use guidance is monitored and assessed by the national governing/leadership body.</t>
  </si>
  <si>
    <t>1. The NTP's data use guidance is annually reviewed and updated using the monitoring data.</t>
  </si>
  <si>
    <t>1. The NTP lacks a data sharing mechanism.</t>
  </si>
  <si>
    <t>1. Data access and sharing processes and methods are mostly documented but data are shared mainly through email.</t>
  </si>
  <si>
    <t>1. Access-based control and data sharing agreements are established to allow access to and sharing of NTP data within and outside the NTP.</t>
  </si>
  <si>
    <t>1. Access-based control and data sharing agreement implementation is monitored to ensure compliance with data use guidance/policy.</t>
  </si>
  <si>
    <t>1. The NTP uses monitoring data to support access to and sharing of data with all relevant stakeholders (e.g., NTP, external stakeholders).</t>
  </si>
  <si>
    <t>1. Job descriptions are absent or lack data use roles and responsibilities.</t>
  </si>
  <si>
    <t>1. Job descriptions clearly document data use roles and responsibilities but only at the national level.</t>
  </si>
  <si>
    <t>1. NTP staff at all levels have access to their written role and responsibilities related to data use.</t>
  </si>
  <si>
    <t>1. Supervisor(s) regularly review staff data use roles using the job description to offer constructive feedback.</t>
  </si>
  <si>
    <t xml:space="preserve">1. Supervisor(s) follow NTP guidelines to review and update data use roles and responsibilities of staff. </t>
  </si>
  <si>
    <t>1. The leadership and coordination team structure is informal or ad hoc.
2. An informal leadership and coordination team meets at the national level.</t>
  </si>
  <si>
    <t>1. Some formal leadership and coordination team structure with a clearly-defined scope of work exists.
2. Meetings are held periodically among individual health system levels, but there is no standard operating procedure (SOP) related to meeting management.</t>
  </si>
  <si>
    <t>1. A formal leadership and coordination team is managing implementation of the data use policy and data access and sharing guidance with attention to gender and equity.
2. Leadership and coordination team meetings occur on a periodic, regular schedule across the health system levels with SOPs to follow related to meeting management.</t>
  </si>
  <si>
    <t>1. A formal leadership and coordination team is an integral part of the NTP review and assessment process.
2. The monitoring, evaluation, and learning (MEL) team monitors and assesses ability of leadership and coordination team to lead and coordinate regularly scheduled meetings.</t>
  </si>
  <si>
    <t>1. The formal leadership and coordination team facilitates an annual review of TB data use activities at all levels of the health system and decisions are evident in the updated program/guidance documents.
2. Assessment findings are used to improve leadership and coordination team meeting outcomes.</t>
  </si>
  <si>
    <t>1. MEL activities are informal or ad hoc.
2. Health outcomes are yet to be defined or lack standardized outcome parameters.
3. MEL processes are ad hoc.
4. MEL is informal and relies on individual experiences.</t>
  </si>
  <si>
    <t>1. An MEL guidance document exists but is only accessible at the national level.
2. Some health outcomes are defined and monitored at the national level.
3. MEL processes are documented but project- or intervention-focused.
4. MEL data are sometimes used to monitor implementation and program performance.</t>
  </si>
  <si>
    <t>1. An approved MEL plan with adequate budget allocation is being implemented at the national level.
2. Health outcome parameters are documented and monitored at all the levels.
3. MEL processes are documented and aligned with the data collection and reporting at all levels.
4. Leadership and coordination team(s) uses MEL data at the national level for program review and course correction.</t>
  </si>
  <si>
    <t>1. The MEL plan implementation is monitored and reviewed as part of the program/strategy review. 
2. Routine health outcome assessment and evaluation is conducted to measure improvement in individual and population level health outcomes.
3. MEL processes are routinely reviewed as part of the NTP performance review.
4. The MEL data are used to monitor, measure, and improve program data use at all levels.</t>
  </si>
  <si>
    <t>1. Monitoring data are used to inform the annual review/update of the MEL plan. 
2. Health outcome measurement data are used to revise and prioritize program interventions.
3. Program performance review findings are used to routinely revise/update MEL processes.
4. The MEL data are used to continuously improve the MEL plan for achieving better program goals.</t>
  </si>
  <si>
    <t>1. Budget for data use activities is allocated but tied with specific interventions/projects.
2. Financial resource needs are documented for national level data use activities.</t>
  </si>
  <si>
    <t>1. Operations of data use activities have been secured with annual budgets.
2. The NTP has a comprehensive financial plan that diversifies funding (resources from NTP, donors, and private sector) in place.</t>
  </si>
  <si>
    <t>1. Budget for data use activities is monitored and reviewed during the program review process.
2. Availability and utilization of financial resources is monitored and measured by the MEL team.</t>
  </si>
  <si>
    <t>1. Budget for data use activities are absent or ad hoc.
2. Availability of financial resources is ad hoc or specific to interventions.</t>
  </si>
  <si>
    <t>1. Monitoring and review findings are used to revise/update the budget allocated to data use activities. 
2. The leadership and coordination team revises financial plan using the monitoring data to align with the national TB goals.</t>
  </si>
  <si>
    <t>Monitoring and assessment data are used to continuously improve implementation of actions identified in the data review.</t>
  </si>
  <si>
    <t>1. Performance of data use forums is monitored and assessed as part of the program performance review. 
2. MEL staff routinely monitor and assess implementation of actions identified in the data review.
3. Supportive supervision is monitored to help identify technical resources NTP staff can access to meet supportive supervision needs.</t>
  </si>
  <si>
    <t>1. Monitoring and assessment findings are used to improve performance of data use forums.
2. Monitoring and assessment data are used to continuously improve implementation of actions identified in the data review.
3. NTP staff can mentor/coach peers on data use.</t>
  </si>
  <si>
    <t>NTP staff receive supportive supervision for data use at the national level.</t>
  </si>
  <si>
    <t>NTP staff receive ad hoc supervision support for data use.</t>
  </si>
  <si>
    <t>1. Data use forums are missing or ad hoc.
2. Data review by program staff are rare or ad hoc.
3. NTP staff receive ad hoc supervision support for data use.</t>
  </si>
  <si>
    <t>1. Data use forums with terms of reference are convened, but only at the national level.
2. Program staff review data at the national level for specific program implementation.
3. NTP staff receive program specific supervision and mentoring to take action on reported findings from indicators.</t>
  </si>
  <si>
    <t>1. Data use forums with approved terms of reference are operational at all levels.
2. Program staff routinely conduct data review at all levels using the data use forums to identify corrective action.
3. NTP staff receive supportive supervision for data use at the national level.</t>
  </si>
  <si>
    <t>1. The NTP has few computers to support it or hardware is dedicated to specific TB HIS activities.
2. No guidance exists on the minimum hardware specifications for TB data system.</t>
  </si>
  <si>
    <t>1. Hardware needs are documented national offices have adequate hardware, including backup services.
2. Hardware specifications are documented and followed in procurement at all levels.</t>
  </si>
  <si>
    <t>1. Hardware needs are monitored and assessed at all levels and is conducted annually as part of the program performance review.
2. Hardware specifications are supported by adequate budget in the program plan.</t>
  </si>
  <si>
    <t xml:space="preserve">1. Hardware needs for the program are updated and addressed routinely through annual program planning. 
2. Hardware specifications are routinely updated based on the program data analytics, visualization, and data exchange needs. </t>
  </si>
  <si>
    <t>1. Less than half of the NTP's central and subnational offices have adequate hardware.
2. Hardware specifications are documented at the national and sub-national levels.</t>
  </si>
  <si>
    <t>1. A national pre-service training program to impart knowledge and skills is absent or ad hoc.
2. Institutions offering pre-service training are identified in an ad hoc manner.
3. A national in-service training program to impart knowledge and skills is absent or ad hoc.
4. Institutions offering in-service training are identified in an ad hoc manner.
5. In-service training offerings are limited or ad hoc.</t>
  </si>
  <si>
    <t>1. A national pre-service training program for imparting knowledge and skills exist but only for clinical staff.
2. Pre-service training is conducted by government and/or private training institutions.
3. A national in-service training program for imparting knowledge and skills exist but only for clinical staff.
4. In-service training is conducted by government and/or private training institutions.
5. In-service training offerings are aligned with training needs but only at the national level.</t>
  </si>
  <si>
    <t>1. A national pre-service training program for all cadres of the NTP is being implemented.
2. A designated NTP authority oversees pre-service training programs.
3. A national in-service training program for all cadres of the NTP is being implemented.
4. A designated NTP authority oversees in-service training programs.
5. Training needs assessment data are used for identification and recommending appropriate trainings.</t>
  </si>
  <si>
    <t>1. Pre-service training programs are monitored and assessed for their effectiveness and relevance.
2. The NTP offers opportunities and incentives to promote pre-service training of potential staff.
3. In-service training programs are monitored and assessed for their effectiveness and relevance.
4. Training institutions offer opportunities and incentives to promote continuous education of staff at all levels.
5. Assessment of training programs is routinely conducted as part of the MEL activities to gauge skill and knowledge of trainees.</t>
  </si>
  <si>
    <t>1. The pre-service training program is routinely updated using the monitoring and assessment data. 
2. Institutions and their pre-service training offerings are identified based on the NTP strategic goals.
3. The in-service training program is routinely updated using the monitoring and assessment data. 
4. Institutions and their offerings are identified based on the program review findings.
5. Training assessment data are used to improve design and delivery of targeted in-service training programs.</t>
  </si>
  <si>
    <t>1. Standalone standardized electronic data reporting tools are used at national and district levels for aggregate data reporting, at higher levels.
2. NTP guidance require reporting of disaggregate data.
3. Data reporting processes are aligned with the TB service delivery guidance.</t>
  </si>
  <si>
    <t>Standalone standardized electronic data reporting tools are used at national and district levels for aggregate data reporting, at higher levels.</t>
  </si>
  <si>
    <t>algorithm</t>
  </si>
  <si>
    <t>the fit between the data flow and data collection or program goals and data analysis and data collection</t>
  </si>
  <si>
    <t>the process of discovering, interpreting, and communicating significant patterns in data</t>
  </si>
  <si>
    <t>central data repository</t>
  </si>
  <si>
    <t>communication strategy</t>
  </si>
  <si>
    <t>An outlined method used for exchanging information that can be visual, verbal, or in written form. A plan to achieve communications objectives internal or external.</t>
  </si>
  <si>
    <t>data audit</t>
  </si>
  <si>
    <t>data collection system</t>
  </si>
  <si>
    <t>data element</t>
  </si>
  <si>
    <t>data exchange</t>
  </si>
  <si>
    <t>a set of processes that ensures that data assets are formally managed throughout the healthcare system. A data governance model establishes authority and management and decision making parameters related to the data produced or managed by the healthcare system.</t>
  </si>
  <si>
    <t>data quality parameters</t>
  </si>
  <si>
    <t>data quality reviews</t>
  </si>
  <si>
    <t>data reporting tools</t>
  </si>
  <si>
    <t>the paper and electronic tools used to transfer collected or received data to a higher level in an organized, streamlined, and consistent manner</t>
  </si>
  <si>
    <t>the location where the data being used originates from and can include primary, secondary, and tertiary data sources</t>
  </si>
  <si>
    <t>descriptive analysis</t>
  </si>
  <si>
    <t>disaggregate data</t>
  </si>
  <si>
    <t>exchange standards</t>
  </si>
  <si>
    <t>refers to the exchange of information according to a set of standards. Standards are agreed upon methods for connecting systems together and may pertain to security, data transport, data format or structure, or the meanings of codes or terms.</t>
  </si>
  <si>
    <t>function</t>
  </si>
  <si>
    <t>the functionality of a system is how well the system works when examining it against relevant documents that describe the conceptual design of the system(s)</t>
  </si>
  <si>
    <t>information and communications technology (ICT)</t>
  </si>
  <si>
    <t>information products</t>
  </si>
  <si>
    <t>in-service training program</t>
  </si>
  <si>
    <t>in source documents</t>
  </si>
  <si>
    <t>integration</t>
  </si>
  <si>
    <t>inventory</t>
  </si>
  <si>
    <t>an itemized list of current information system/digital assets</t>
  </si>
  <si>
    <t>master facility list</t>
  </si>
  <si>
    <t>a standard mechanism for uniquely identifying health facilities, and allows for information to be compared across time and across data sources for individual facilities</t>
  </si>
  <si>
    <t>mandate</t>
  </si>
  <si>
    <t>monitoring and evaluation plan</t>
  </si>
  <si>
    <t>national health management system (HMIS)</t>
  </si>
  <si>
    <t>a system whereby health data are recorded, stored, retrieved, and processed to improve decision-making</t>
  </si>
  <si>
    <t>points of service</t>
  </si>
  <si>
    <t>pre-service training program</t>
  </si>
  <si>
    <t>data that are not kept or stored, but are passed along/delivered to the end user immediately after being collected</t>
  </si>
  <si>
    <t>retrospective (data entry)</t>
  </si>
  <si>
    <t>standardized electronic data collection tools</t>
  </si>
  <si>
    <t>standards</t>
  </si>
  <si>
    <t>supportive supervision</t>
  </si>
  <si>
    <t>a process of helping staff to improve their own work performance continuously, carried out in a respectful and non-authoritarian way with a focus on using supervisory visits as an opportunity to improve knowledge and skills of health staff and provide feedback</t>
  </si>
  <si>
    <t>synthesize (data)</t>
  </si>
  <si>
    <t>a process of combining data into a coherent whole with the aim of drawing conclusions</t>
  </si>
  <si>
    <t>a repeatable pattern of activity that can be organized with adequate resources, defined roles, and information and feed into a process that can be documented and learned</t>
  </si>
  <si>
    <t>unique identification</t>
  </si>
  <si>
    <t>the representation of data in charts, infographics, video graphics, and dashboards or other images</t>
  </si>
  <si>
    <t>1. Data quality problems are documented and factored in data analysis to be comparable across sources and time.
2. Data quality parameters are integrated into program review and management.</t>
  </si>
  <si>
    <t>36. To what extent has the NTP developed a national pre-service training program for skill and knowledge development?</t>
  </si>
  <si>
    <t>38. To what extent has the NTP developed an in-service training program for skill and knowledge development?</t>
  </si>
  <si>
    <r>
      <t>Area/size of the country (km</t>
    </r>
    <r>
      <rPr>
        <vertAlign val="superscript"/>
        <sz val="9"/>
        <color theme="1"/>
        <rFont val="Arial"/>
        <family val="2"/>
      </rPr>
      <t>2</t>
    </r>
    <r>
      <rPr>
        <sz val="9"/>
        <color theme="1"/>
        <rFont val="Arial"/>
        <family val="2"/>
      </rPr>
      <t>)</t>
    </r>
  </si>
  <si>
    <t xml:space="preserve">Formal processes, capabilities, experience, or understanding of data use issues/activities are limited or emerging. 
Formal processes are not documented, and functional capabilities are at the development stage. 
Success depends on individual effort (few committed users).
Predominantly paper-based data management system.
</t>
  </si>
  <si>
    <t xml:space="preserve">Basic processes are in place, based on previous activities or existing and accessible policies. 
The need for standardized processes and automated functional capabilities is known.
There are efforts to document current processes and policies, and capacity building needs.
</t>
  </si>
  <si>
    <t xml:space="preserve">There are approved documented processes and guidelines tailored to data use. 
There is increased collaboration and knowledge sharing. 
Need for external technical assistance is clearly identified.
Innovative methods and tools can be implemented and used to extend functional capabilities.
</t>
  </si>
  <si>
    <t xml:space="preserve">Best practices are being applied, and people and the system are capable of learning and adapting. 
The system uses experiences and feedback to correct problems and continuously improve processes and capabilities.
Future challenges are anticipated, and a plan is in place to address them through innovation and new technology. 
Processes are in place to ensure review and incorporation of relevant innovation.
</t>
  </si>
  <si>
    <r>
      <rPr>
        <sz val="9"/>
        <color theme="1"/>
        <rFont val="Arial"/>
        <family val="2"/>
      </rPr>
      <t>NTP staff</t>
    </r>
    <r>
      <rPr>
        <sz val="9"/>
        <color rgb="FFFF0000"/>
        <rFont val="Arial"/>
        <family val="2"/>
      </rPr>
      <t xml:space="preserve"> </t>
    </r>
    <r>
      <rPr>
        <sz val="9"/>
        <color theme="1"/>
        <rFont val="Arial"/>
        <family val="2"/>
      </rPr>
      <t>are able to conduct advanced analysis (e.g., cascade analysis) and develop visualization in real-time mostly at the national level.</t>
    </r>
  </si>
  <si>
    <r>
      <rPr>
        <sz val="9"/>
        <color theme="1"/>
        <rFont val="Arial"/>
        <family val="2"/>
      </rPr>
      <t>Assessments to ensure the knowledge relevance, value, and accuracy of decision support</t>
    </r>
    <r>
      <rPr>
        <sz val="9"/>
        <color rgb="FFFF0000"/>
        <rFont val="Arial"/>
        <family val="2"/>
      </rPr>
      <t xml:space="preserve"> </t>
    </r>
    <r>
      <rPr>
        <sz val="9"/>
        <color theme="1"/>
        <rFont val="Arial"/>
        <family val="2"/>
      </rPr>
      <t>algorithms are conducted on a regular schedule.</t>
    </r>
  </si>
  <si>
    <r>
      <rPr>
        <sz val="9"/>
        <color theme="1"/>
        <rFont val="Arial"/>
        <family val="2"/>
      </rPr>
      <t>The monitoring, evaluation, and learning (MEL) team monitors and assesses ability of leadership and coordination team to lead and coordinate regularly scheduled</t>
    </r>
    <r>
      <rPr>
        <sz val="9"/>
        <color rgb="FFFF0000"/>
        <rFont val="Arial"/>
        <family val="2"/>
      </rPr>
      <t xml:space="preserve"> </t>
    </r>
    <r>
      <rPr>
        <sz val="9"/>
        <color theme="1"/>
        <rFont val="Arial"/>
        <family val="2"/>
      </rPr>
      <t>meetings.</t>
    </r>
  </si>
  <si>
    <r>
      <t xml:space="preserve">Program staff </t>
    </r>
    <r>
      <rPr>
        <sz val="9"/>
        <color theme="1"/>
        <rFont val="Arial"/>
        <family val="2"/>
      </rPr>
      <t>review data at the national level for specific program implementation.</t>
    </r>
  </si>
  <si>
    <t>If not NTP, what organization?</t>
  </si>
  <si>
    <t xml:space="preserve">
1 
(Nascent)</t>
  </si>
  <si>
    <t xml:space="preserve">
2 
(Defined)</t>
  </si>
  <si>
    <t xml:space="preserve">
3 
(Established)</t>
  </si>
  <si>
    <t xml:space="preserve">
4 
(Institutionalized)</t>
  </si>
  <si>
    <t xml:space="preserve">
5 
(Optimized)</t>
  </si>
  <si>
    <t xml:space="preserve">   </t>
  </si>
  <si>
    <t>Level 1 (Nascent)</t>
  </si>
  <si>
    <t xml:space="preserve"> Level 2 (Defined)</t>
  </si>
  <si>
    <t>Level 3 (Established)</t>
  </si>
  <si>
    <t>Level 4 (Institutionalized)</t>
  </si>
  <si>
    <t>Level 5 (Optimized)</t>
  </si>
  <si>
    <t>S1
Data collection tools and workflow</t>
  </si>
  <si>
    <t>S3
Data quality</t>
  </si>
  <si>
    <t xml:space="preserve">S2
Reporting </t>
  </si>
  <si>
    <t>S2
Analytics and visualization</t>
  </si>
  <si>
    <t>S3
Dissemination and communication</t>
  </si>
  <si>
    <t>S1
Data use guidance</t>
  </si>
  <si>
    <t>S2
Data access and sharing</t>
  </si>
  <si>
    <t>S3
Organizational structure and function</t>
  </si>
  <si>
    <t>S4
Leadership and coordination</t>
  </si>
  <si>
    <t>S5
Monitoring, evaluation, and learning</t>
  </si>
  <si>
    <t>S6
Financial resources</t>
  </si>
  <si>
    <t>S1
Data interpretation</t>
  </si>
  <si>
    <t>S1
Hardware</t>
  </si>
  <si>
    <t>S2
Network and connectivity</t>
  </si>
  <si>
    <t>S3
ICT business infrastructure</t>
  </si>
  <si>
    <t>D5
Information and communications technology (ICT)</t>
  </si>
  <si>
    <t xml:space="preserve">Activities are under control using established processes. 
Requirements and goals have been developed and a feedback process is in place to ensure that they are met. 
Detailed measures for processes and products are being collected.
</t>
  </si>
  <si>
    <t xml:space="preserve">Country name: </t>
  </si>
  <si>
    <t>GeneXpert sites</t>
  </si>
  <si>
    <t>1. Standardized paper-based data collection tools are the primary tools for data collection at all levels.
2. A list of all TB data collection systems exists but information about its data and users is limited to the national level.
3. Some data collection processes align with service delivery guidance.
4. Some TB program sites use their own unique identifiers to identify TB cases.
5. The NTP has an electronic site list but it is incomplete.
6. Data collection tools (paper or digital) and processes allow disaggregation of data but disaggregate data are not collected.</t>
  </si>
  <si>
    <t>1. NTP staff can conduct descriptive analysis and generate some visualization (tables, graphs, charts, etc.) to make comparisons and evaluate trends.
2. Data analysis and visualization requirements/needs are documented to support NTP decision making.
3. Some guidance is available that explains how multiple data sources support decision making.
4. Need for decision-support tools is documented and exists locally or for specific implementations.</t>
  </si>
  <si>
    <t>1. NTP staff are able to conduct advanced analysis (e.g., cascade analysis) and develop visualization in real-time mostly at the national level.
2. The NTP has identified and documented a minimum set of standard data analyses and visualizations requirements/needs at all levels.
3. Decision making is focused only on program resources and/or patient data reports and summaries.
Some decision support tools exist locally or for specific implementations.
4. Decision-support tools are automated to use the knowledge base for contextually-relevant reference information.</t>
  </si>
  <si>
    <t>Does program management include the practice of using routine data to inform and improve program implementation?</t>
  </si>
  <si>
    <t>dimensions used to examine, evaluate, and improve data quality — these include accuracy (are the data collected and reported in a manner by which the data are to be trusted because they are a reflection of the reality, i.e., there are no omissions or duplicates), timeliness (are the data collected, cleaned, reviewed or reported according to issued protocol and guidance), completeness (are the data submitted complete, and are all the variables and indicator data fields properly filled out), among others.</t>
  </si>
  <si>
    <t>instances where data are currently reviewed, updated, processed, erased, accessed, or ready to inform a recommendation for action in strategic planning, policymaking, program planning and management, advocacy, or delivering services</t>
  </si>
  <si>
    <t>breaking down of data into smaller groupings, often based on characteristics such as sex, income, or racial/ethnic group</t>
  </si>
  <si>
    <t>data that has been compiled, managed, and analyzed becoming evidence that can be used by decision-makers</t>
  </si>
  <si>
    <t>an official order or commission to do something</t>
  </si>
  <si>
    <t>a streamlined ensemble of digital data collection tools meant to be used in a consistent manner across a territory or system, as opposed to ad hoc or misaligned systems that make data difficult to compare or combine</t>
  </si>
  <si>
    <t>the process of taking data structured under a source schema and transforming it into a target schema, so that the target data is an accurate representation of the source data. Data exchange allows data to be shared between different computer programs.</t>
  </si>
  <si>
    <t>a process whereby data and associated data files are assessed and required actions are taken to ensure files are independently understandable for informed reuse. This is an active process involving a review of the files, documentation, the data, and the code.</t>
  </si>
  <si>
    <t>1. National HMIS data collection system is used for real-time data entry.
2. TB data collection system inventory is routinely updated to add information about a new TB data collection system.
3. Data collection process monitoring and assessment findings guide revisions and updates.
4. The NTP ensures use of unique identifiers to track and treat TB cases across all TB sites (program, testing, and pharmacy).
5. The NTP web-based site list is routinely reviewed and updated together with the national master facility list.
6. The NTP routinely reviews and updates disaggregate data collection requirement in the monitoring and evaluation (M&amp;E) plan.</t>
  </si>
  <si>
    <t>1. A communication strategy and its implementation are adjusted based on the assessment findings.
2. Information product dissemination is improved using monitoring and evaluation data.</t>
  </si>
  <si>
    <t>the means employed to provide access to information through internet, wireless networks, cell phones, and other communication media</t>
  </si>
  <si>
    <t>Training concurrent to official responsibilities for improving professional qualifications or skills. Can be compulsory related to official professional development activities to maintain or upgrade professional qualifications or it can be optional with the sole purpose to improve skills.</t>
  </si>
  <si>
    <t>documents where data was originally collected (i.e. facility registers and tally sheets)</t>
  </si>
  <si>
    <t>of, relating to, or being a health care insurance plan that allows enrollees to seek care from a physician affiliated with the service provider at a fixed co-payment or to choose a nonaffiliated physician and pay more</t>
  </si>
  <si>
    <t>data recorded, or the process of recording data, later than the period or moment at which they should have been recorded (e.g., updating patient charts or registers days after the patient visit, when guidance instructs to update the charts and registers immediately following the patient visit)</t>
  </si>
  <si>
    <t>accepted methods or models of practice; these may be formally approved or de facto standards</t>
  </si>
  <si>
    <t xml:space="preserve">a course or principal of action adopted or proposed by a government, party, business, or individual/a definite course or method of action selected from among alternatives and in light of given conditions to guide and determine present and future decisions </t>
  </si>
  <si>
    <t>Data collection process monitoring and assessment findings guide revisions and updates.</t>
  </si>
  <si>
    <t>Information product dissemination is improved using monitoring and evaluation data.</t>
  </si>
  <si>
    <t>D1
Data collection and reporting</t>
  </si>
  <si>
    <t>D2
Data analysis 
and use</t>
  </si>
  <si>
    <t>D3
Leadership, governance, and accountability</t>
  </si>
  <si>
    <t>D4
Capacity building</t>
  </si>
  <si>
    <t>Data collection and reporting</t>
  </si>
  <si>
    <t>Data analysis and use</t>
  </si>
  <si>
    <t>Capacity building</t>
  </si>
  <si>
    <t>Information and communications technology</t>
  </si>
  <si>
    <r>
      <t xml:space="preserve">User Group </t>
    </r>
    <r>
      <rPr>
        <b/>
        <sz val="10"/>
        <color theme="0"/>
        <rFont val="Arial"/>
        <family val="2"/>
      </rPr>
      <t>(TB; focuses on disease aspects)</t>
    </r>
  </si>
  <si>
    <t>-What kind of routine assessment and monitoring mechanisms exist for program performance in terms of progress towards targets?
-What kind of routine assessment and monitoring mechanisms exist for program performance in terms of quality?
-What kind of routine assessment and monitoring mechanisms exist for program performance in terms of coverage?
-What kind of routine assessment and monitoring mechanisms exist for program performance in terms of equity?
-What kind of routine assessment and monitoring mechanisms exist for program performance in terms of efficiency?
-What kind of recording and reporting systems are used (e.g., paper-based, electronic, mixed)?</t>
  </si>
  <si>
    <t>-What kind of routine assessment and monitoring mechanisms exist for program performance in terms of progress towards targets?
-What kind of routine assessment and monitoring mechanisms exist for program performance in terms of quality?
-What kind of routine assessment and monitoring mechanisms exist for program performance in terms of coverage?
-What kind of routine assessment and monitoring mechanisms exist for program performance in terms of equity?
-What kind of routine assessment and monitoring mechanisms exist for program performance in terms of efficiency?</t>
  </si>
  <si>
    <t>N/A</t>
  </si>
  <si>
    <t>Surveys and research being conducted (e.g., prevalence surveys) -- please provide name, year, implementing/financing entity</t>
  </si>
  <si>
    <t>S1
Data integration and exchange</t>
  </si>
  <si>
    <t>Leadership, governance, and accountability</t>
  </si>
  <si>
    <t>S2
Skill and knowledge development</t>
  </si>
  <si>
    <t>capacity building</t>
  </si>
  <si>
    <t>Sum</t>
  </si>
  <si>
    <t>Average</t>
  </si>
  <si>
    <t>Domain score</t>
  </si>
  <si>
    <t>Subdomain score</t>
  </si>
  <si>
    <t>Scaled to 5 point scale</t>
  </si>
  <si>
    <t xml:space="preserve">Data exchange occurs extensively on a national level and is mostly automated. </t>
  </si>
  <si>
    <t>All data exchanges are automated, resourced, and no specialized engineering efforts or expertise is needed to meet new requirements.</t>
  </si>
  <si>
    <t>All data exchanges are automated, integrated, and no specialized engineering efforts or expertise are needed to meet new requirements.</t>
  </si>
  <si>
    <t>Individual Respondent Information [SKIP IF COMPLETING INSTRUMENT AS A GROUP]</t>
  </si>
  <si>
    <t>Role</t>
  </si>
  <si>
    <t>My work aims to REACH every person with TB</t>
  </si>
  <si>
    <t>My work aims to CURE those in need of treatment</t>
  </si>
  <si>
    <t>My work aims to PREVENT the spread of disease and new infections</t>
  </si>
  <si>
    <t>My work aims to SUSTAIN existing TB outreach, treatment, and prevention initiatives</t>
  </si>
  <si>
    <t>TB Domain and Expertise</t>
  </si>
  <si>
    <t>Health facility/clinic manager</t>
  </si>
  <si>
    <t>NTP manager/policymaker</t>
  </si>
  <si>
    <t>National M&amp;E director/manager</t>
  </si>
  <si>
    <t>User roles:</t>
  </si>
  <si>
    <t>Other</t>
  </si>
  <si>
    <t>Level of the health system:</t>
  </si>
  <si>
    <t>National</t>
  </si>
  <si>
    <t>Regional</t>
  </si>
  <si>
    <t>District</t>
  </si>
  <si>
    <t>Health Facility</t>
  </si>
  <si>
    <t>Community</t>
  </si>
  <si>
    <t>Role_other</t>
  </si>
  <si>
    <t>NTP_yn</t>
  </si>
  <si>
    <t>ResponseType</t>
  </si>
  <si>
    <t>GroupName</t>
  </si>
  <si>
    <t>NumberInGroup</t>
  </si>
  <si>
    <t>Reach</t>
  </si>
  <si>
    <t>Cure</t>
  </si>
  <si>
    <t>Prevent</t>
  </si>
  <si>
    <t>Sustain</t>
  </si>
  <si>
    <t>Number of SD (Weight)</t>
  </si>
  <si>
    <t>Weighted by SD</t>
  </si>
  <si>
    <t xml:space="preserve">The purpose of the Data-to-Action Continuum Toolkit is to guide the assessment of data use capabilities to routinely monitor and improve data use attributes associated with TB program management and service delivery at community, facility, district, sub-national, and national levels. The maturity assessment framework will be well-aligned with the goal of informing and improving program implementation. </t>
  </si>
  <si>
    <t>The purpose of the D2AC and its Data Collection Instrument is to guide the evaluation of data use capabilities to routinely monitor and improve data use attributes associated with TB program management and service delivery at sub-national and national levels.</t>
  </si>
  <si>
    <t>health information system (HIS)</t>
  </si>
  <si>
    <t>the HIS provides the underpinnings for decision-making and has four key functions: data generation, compilation, analysis and synthesis, and communication and use; the HIS collects data from the health sector and other relevant sectors, analyzes the data and ensures their overall quality, relevance and timeliness, and converts data into information for health-related decision-making</t>
  </si>
  <si>
    <t>capacity building focuses on strengthening the skills and knowledge of personnel, the management and governance of a program or project, and organizational infrastructure</t>
  </si>
  <si>
    <t>Role:</t>
  </si>
  <si>
    <t>If other, please specify role:</t>
  </si>
  <si>
    <r>
      <t xml:space="preserve">The answer options are associated with the roles outlined in the </t>
    </r>
    <r>
      <rPr>
        <b/>
        <sz val="9"/>
        <color rgb="FF000000"/>
        <rFont val="Arial"/>
        <family val="2"/>
      </rPr>
      <t>User Roles tab</t>
    </r>
    <r>
      <rPr>
        <sz val="9"/>
        <color rgb="FF000000"/>
        <rFont val="Arial"/>
        <family val="2"/>
      </rPr>
      <t>. If none of these roles apply, enter "other" and provide more information in the next question below.</t>
    </r>
  </si>
  <si>
    <t>If group response, name/ or number of group:</t>
  </si>
  <si>
    <t>Size of the group (number of members):</t>
  </si>
  <si>
    <r>
      <t>The purpose of the Data-to-Action Continuum User Roles is to help frame the questions asked in the Data Collection Instrument. The following questions, assigned to specific TB user groups, are also organized according to USAID’s TB objectives of reach, cure, prevent, and sustain. The User Roles table showcases the different TB landscape actors' specific needs in data and information and questions aimed at assessing whether their needs are met or not by the system</t>
    </r>
    <r>
      <rPr>
        <sz val="10"/>
        <color theme="1"/>
        <rFont val="Arial"/>
        <family val="2"/>
      </rPr>
      <t>. This table serves as a reference and framework for participants reviewing the user groups involved in TB prevention, care, and treatment so as to self-identify and reflect on their responsibilities and performance in the context of TB program needs and priority areas.</t>
    </r>
  </si>
  <si>
    <t>Type of response:</t>
  </si>
  <si>
    <t>Decision making is focused only on program resources and/or patient data reports and summaries. Some decision support tools exist locally or for specific implementations.</t>
  </si>
  <si>
    <t>Instructions:</t>
  </si>
  <si>
    <t>Please read the statements below and select the TB area(s) of work that apply to your CURRENT position.</t>
  </si>
  <si>
    <t>Statements:</t>
  </si>
  <si>
    <t># of capabilities</t>
  </si>
  <si>
    <t/>
  </si>
  <si>
    <t>a process or a set of rules to be followed in calculations or other problem-solving operations, especially by a computer; a common term used to show decision trees for diagnostic or treatment procedures (e.g., treatment algorithm; diagnostic algorithm)</t>
  </si>
  <si>
    <t xml:space="preserve">National TB Information System Data-to-Action Continuum Level:  </t>
  </si>
  <si>
    <t>Continuum Level of Domains</t>
  </si>
  <si>
    <t>Continuum Level of Subdomains</t>
  </si>
  <si>
    <t>Continuum Level:</t>
  </si>
  <si>
    <t>Continuum level</t>
  </si>
  <si>
    <t xml:space="preserve">19. To what extent are decision support tools used? </t>
  </si>
  <si>
    <r>
      <t xml:space="preserve">a centralized place to store and maintain data </t>
    </r>
    <r>
      <rPr>
        <i/>
        <sz val="9"/>
        <color theme="1"/>
        <rFont val="Arial"/>
        <family val="2"/>
      </rPr>
      <t>(see standards-based central data repository for more information)</t>
    </r>
  </si>
  <si>
    <t>a data bank or data warehouse, centrally managed, which stores and merges data with standardized definitions and terminology from existing databases so that these data can be accessed, shared, integrated, analyzed, reported, or updated as required</t>
  </si>
  <si>
    <t>standards-based central data repository</t>
  </si>
  <si>
    <t>data use forum</t>
  </si>
  <si>
    <t>an event, series of events, or space (physical or virtual) dedicated to and gathering multiple actors in data use activities, practices, and exercises (e.g., quarterly data review and use meetings; online discussion groups/listserves)</t>
  </si>
  <si>
    <t>1. My responsibilities do not include using data for decision making.
2. I feel discouraged because my job often does not seem to matter.
3. I have never received training specific to data use.
4. I do not have a colleague (e.g., knowledgeable peer or mentor) to whom I can go to for support for data use.</t>
  </si>
  <si>
    <t xml:space="preserve">1. I feel like my input to my colleagues around decision making is often taken into consideration and valued, but I am not often encouraged to make decisions myself.
2. I feel that I work in an encouraging environment that promotes growth and the development of skills I need to perform well.
3. I have received formal training that was pertinent to data use at my level, but over two years ago.
4. I have a colleague knowledgeable about my responsibilities and skills with whom I am increasingly collaborating and sharing knowledge about data use.      
</t>
  </si>
  <si>
    <t xml:space="preserve">1. I feel like my input is often taken into consideration and valued, and that I am almost always able and encouraged to make decisions based on the available data.
2. I feel that I work in an encouraging environment that promotes growth and learning, and I am rewarded for strong performance (e.g. incentives).
3. I have received formal training that was pertinent to data use at my level, and within the last two years.
4. I have a colleague knowledgeable about my responsibilities and skills whom I can regularly turn to for support and who provides feedback based on best practices in data use.      
</t>
  </si>
  <si>
    <t xml:space="preserve">1. My responsibilities include using data for decision making, however I do not have access to data.
2. I feel my job is important but the work environment is unsatisfactory.
3. I have only received informal training on data use (e.g., on-the-job training from a colleague).
4. I have identified a colleague whom I would like to work with more closely for data use support, but I have not reached out for support yet.
</t>
  </si>
  <si>
    <t xml:space="preserve">1. I have access to data but I do not feel empowered or encouraged to use the data for decision making.
2. I enjoy and find interest in my work and I feel valued in my team but I do not feel I have many opportunities for growth.
3. I have received formal training on data use but it was neither pertinent nor recent.
4. I have a colleague knowledgeable about my responsibilities and skills but I cannot regularly turn to them for support for questions related to data use (e.g., due to their unavailability).
</t>
  </si>
  <si>
    <t xml:space="preserve">Individual stakeholders' autonomy, capabilities, and motivation to use data for action    </t>
  </si>
  <si>
    <t>S3
Decision making ability</t>
  </si>
  <si>
    <t>-Are we appropriately prescribing TB preventative therapy (TPT) in our facility?
-Are we educating patients about TB prevention?
-Are we practicing good infection control and prevention (ICP)?
-Are we conducting contact tracing?</t>
  </si>
  <si>
    <t>an identifier that is guaranteed to be unique among all identifiers, a long-lasting reference that allows for continued access to a digital object for a specific purpose</t>
  </si>
  <si>
    <t>any person or party with an interest in the financing, implementation, or outcome of a service, practice, process, or decision made by another (e.g., healthcare, health policies)</t>
  </si>
  <si>
    <t>recognized and organized programs designed to train future professionals to formally enter the profession at a specified level of education</t>
  </si>
  <si>
    <t>describes and manages the process of assessing and reporting progress towards achieving project outputs and outcomes, and to identify what evaluation questions will be addressed through evaluation</t>
  </si>
  <si>
    <t>the inter-connectivity requirements needed for two applications to securely communicate data to and receive data from another</t>
  </si>
  <si>
    <t>statistical techniques used to summarize and describe a data set, and also to the statistics measures used in such summaries</t>
  </si>
  <si>
    <t>a computer application that facilitates the process of data collection, allowing specific, structured information to be gathered in a systematic fashion, subsequently enabling data analysis to be performed on the information</t>
  </si>
  <si>
    <t>Data reporting processes are routinely updated based on NTP service delivery guidance revisions.</t>
  </si>
  <si>
    <t>10. To what extent is data quality assurance defined and applied in NTP data systems?</t>
  </si>
  <si>
    <t>Data quality assessments are routinely conducted for priority indicators.</t>
  </si>
  <si>
    <t>High quality data (complete, consistent, and accurate) are available for at least the priority indicators for the last two years or more.</t>
  </si>
  <si>
    <t>Data quality assessments are limited to donor-funded programs.</t>
  </si>
  <si>
    <t>Data quality limitations identified in data quality assessments are routinely factored in the evaluation of program performance and management (e.g., program review).</t>
  </si>
  <si>
    <t>The NTP conducts routine standardized data quality assessments for both in-source documents at the facility and for the reported data.</t>
  </si>
  <si>
    <t>11. To what extent has the NTP integrated data quality assurance into standard practice?</t>
  </si>
  <si>
    <t>electronic applications to assist decision makers by providing evidence-based knowledge in the context of clinical decision making (e.g., decision tree, drug interaction alerts at the time medication is prescribed or reminders for specific guideline-based interventions during the care of patients with chronic disease) or policy/program decision making (e.g., dashboards or scorecards to help guide policy/program decisions)</t>
  </si>
  <si>
    <t>A national pre-service training program to impart knowledge and skills is ad hoc.</t>
  </si>
  <si>
    <t>37. To what extent are institutions offering pre-service training established in the NTP guidance?</t>
  </si>
  <si>
    <t>A national in-service training program to impart knowledge and skills is ad hoc.</t>
  </si>
  <si>
    <t>In-service training offerings are not effective.</t>
  </si>
  <si>
    <t>Opportunities for in-service training offered by institutions other than the NTP are limited.</t>
  </si>
  <si>
    <t xml:space="preserve">-Do we have an infection control plan/ICP guidance available on site?
-Are we conducting adequate education for TB prevention? 
-Do we have sufficient quantities of the supplies we need for maintaining good infection control (e.g. personal protective equipment [PPE])? 
-Are we practicing effective infection control and prevention? </t>
  </si>
  <si>
    <t>-Do we have sufficient laboratory capacity (e.g., staffing, equipment, supplies, power, maintenance)?
-Do we have the right tests available in the right quantities and in the right places (according to the country diagnostic algorithm)?
-Is testing efficient (turn-around-time) and up to standard (quality assurance), and always available when needed (no stockout of testing materials)?</t>
  </si>
  <si>
    <t>-Are we finding all the TB cases (based on estimated prevalence and within relevant population sub-groups)?
-What is the progress towards targets for screening and diagnosis (e.g., coverage)?
-Are TB diagnosis services high quality?
-Do we have sufficient resources for TB screening and diagnosis (e.g., staff, finances, logistics, recording and reporting forms, Internet connectivity, etc.) for facilities in the district?
-Are we conducting adequate monitoring and supervision of TB screening and diagnostics in the district? 
-Are we taking advantage of potential partnerships and conducting advocacy for TB diagnostics in the district?</t>
  </si>
  <si>
    <t>-Are there adequate funds dedicated to TB M&amp;E?
-What is the proportion of domestic financing allotted to TB?
-Is the system (TB HIS, procurement, and supply management), as it is currently managed and financed, functional?
-Are there adequate governance structures for TB M&amp;E (e.g., M&amp;E technical working groups)?
-Is the program being appropriately monitored (e.g., review and oversight of completeness and timeliness of reporting from facilities)?
-Are there sufficient healthcare workers for the expected number of TB cases?
-Are we monitoring the quality of the healthcare workers assigned to TB?</t>
  </si>
  <si>
    <t>Community health worker</t>
  </si>
  <si>
    <t>User role questions</t>
  </si>
  <si>
    <t>Is TB screening in the community effective (i.e., finding the expected number of cases)?</t>
  </si>
  <si>
    <t>Are case contacts being traced and investigated effectively for all index TB cases?</t>
  </si>
  <si>
    <t>Are people with presumptive TB being referred effectively to the nearest health facility (for laboratory test and further evaluation for TB)?</t>
  </si>
  <si>
    <t>Is TB treatment being administered effectively to TB patients according to established treatment protocols?</t>
  </si>
  <si>
    <t>Are patients being educated about TB prevention?</t>
  </si>
  <si>
    <t>Is awareness of TB being raised in the community (i.e., are we conducting health education effectively)?</t>
  </si>
  <si>
    <t>Are TB patients being screened appropriately for HIV (according to the TB diagnostic algorithm)?</t>
  </si>
  <si>
    <t>Are presumptive cases being referred appropriately for diagnostic testing?</t>
  </si>
  <si>
    <t>Are confirmed TB cases being treated according to established treatment protocols?</t>
  </si>
  <si>
    <t>Is treatment being accurately recorded using the recommended procedures and tools?</t>
  </si>
  <si>
    <t>Is TB preventative therapy (TPT) being appropriately prescribed in the facility?</t>
  </si>
  <si>
    <t>Is good infection control and prevention (ICP) being practiced in the facility?</t>
  </si>
  <si>
    <t>Are contacts of cases being traced effectively?</t>
  </si>
  <si>
    <t>Are all TB cases being detected (based on the estimated prevalence)?</t>
  </si>
  <si>
    <t xml:space="preserve">Are patients being screened and diagnosed efficiently? </t>
  </si>
  <si>
    <t xml:space="preserve">Are staff levels sufficient to address needs for TB screening and diagnosis in the facility? </t>
  </si>
  <si>
    <t>Are quality control mechanisms in place for screening and diagnosis?</t>
  </si>
  <si>
    <t>Are the required supplies available for screening and diagnosis (tests, reagents, specimen containers, referral forms, etc.)?</t>
  </si>
  <si>
    <t xml:space="preserve">Are TB patients treated effectively and their outcomes monitored/recorded accurately? </t>
  </si>
  <si>
    <t>Are patients being adequately educated for TB prevention?</t>
  </si>
  <si>
    <t>Are sufficient supplies available for preventing infection at the facility (e.g., personal protective equipment [PPE])?</t>
  </si>
  <si>
    <t>Are the necessary (or government-required) tools available for data collection and reporting?</t>
  </si>
  <si>
    <t>Does the laboratory have sufficient capacity (e.g., staffing, equipment, supplies, power, maintenance) to perform the expected number of tests based on estimated prevalence?</t>
  </si>
  <si>
    <t>Are the right tests available in the right quantities and in the right places (according to the country diagnostic algorithm)?</t>
  </si>
  <si>
    <t>Is testing efficient (turn-around-time) and up to standard (quality assurance), and always available when needed (no stockout of testing materials)?</t>
  </si>
  <si>
    <t>Is treatment effectively monitored to ensure the best treatment outcomes (e.g., re-test at 2 and 5 months)?</t>
  </si>
  <si>
    <t>Is the laboratory practicing good infection prevention and control (e.g., PPE)?</t>
  </si>
  <si>
    <t>Is there a laboratory referral network?</t>
  </si>
  <si>
    <t>Are all TB cases being found (based on estimated prevalence and within relevant population sub-groups)?</t>
  </si>
  <si>
    <t>Are the screening and diagnosis (e.g., coverage) targets being achieved?</t>
  </si>
  <si>
    <t>Is there sufficient capacity for TB screening and diagnosis (e.g., staff, finances, logistics, recording and reporting forms, Internet connectivity, etc.) for facilities in the district?</t>
  </si>
  <si>
    <t>Are TB treatment outcomes monitored adequately?</t>
  </si>
  <si>
    <t>Are TB treatment targets being achieved in the district?</t>
  </si>
  <si>
    <t>Is treatment of high quality in the district (e.g., DOTS coverage)?</t>
  </si>
  <si>
    <t>Are there sufficient supplies for treating the expected number of cases in the district (medications, diagnostics, etc.)?</t>
  </si>
  <si>
    <t>Is coverage for TB preventive therapy (TPT) adequate in the district (including among subpopulations)?</t>
  </si>
  <si>
    <t>Are sufficient supplies available for infection prevention and control in the district (e.g., PPE)?</t>
  </si>
  <si>
    <t>Are all TB cases in the region being detected (based on the estimated prevalence)?</t>
  </si>
  <si>
    <t>Are all TB cases in the region disaggregated by age, gender, TB condition (disease vs LTBI), TB site (pulmonary, extra-pulmonary), HIV status, drug susceptibility, etc.?</t>
  </si>
  <si>
    <t>Are TB treatment target(s) being achieved in the region?</t>
  </si>
  <si>
    <t>Is coverage of TB diagnostic services in the region adequate?</t>
  </si>
  <si>
    <t>Are sufficient resources for TB screening and diagnosis available in the region (e.g., staff, finances, logistics, diagnostics, medications, recording and reporting forms, Internet connectivity, etc.)?</t>
  </si>
  <si>
    <t>Is monitoring and supervision of diagnosis and treatment being conducted adequately in the region?</t>
  </si>
  <si>
    <t>Are TB treatment outcomes meeting targets for the region?</t>
  </si>
  <si>
    <t>Are sufficient resources available for treating the expected number of cases in the region (supplies, human and financial resources)?</t>
  </si>
  <si>
    <t>Are the resources required for TB prevention in the region available (supplies, human and financial resources)?</t>
  </si>
  <si>
    <t xml:space="preserve">Is the NSP and national guidelines for screening and diagnosis up to date? </t>
  </si>
  <si>
    <t>Is the TB diagnostic algorithm still appropriate for the country's need?</t>
  </si>
  <si>
    <t>Is coverage of TB diagnosis and treatment adequate in the country?</t>
  </si>
  <si>
    <t>Is the distribution of drug-resistant TB in the country adequately monitored?</t>
  </si>
  <si>
    <t>Is there sufficient laboratory capacity in the TB program?</t>
  </si>
  <si>
    <t>Is the quality of TB screening and diagnosis adequate?</t>
  </si>
  <si>
    <t>Are there sufficient resources for TB screening and diagnosis in the program (staff, finances, logistics, referral systems, and recording and reporting forms, Internet connectivity, etc.)?</t>
  </si>
  <si>
    <t xml:space="preserve">Is the TB treatment success rate in the country acceptable (i.e., meets the target)? </t>
  </si>
  <si>
    <t>Is the coverage of TB treatment services in the country adequate (i.e., meets the target)?</t>
  </si>
  <si>
    <t>Are sufficient supplies (drugs, other commodities) needed to treat TB patients in the country available?</t>
  </si>
  <si>
    <t>Is the coverage of TPT adequate nationally?</t>
  </si>
  <si>
    <t>Are there sufficient resources needed for TB prevention in the country (supplies, human and financial resources)?</t>
  </si>
  <si>
    <t>Are good infection control and prevention measures practiced in the country?</t>
  </si>
  <si>
    <t>Are there adequate funds dedicated to TB M&amp;E?</t>
  </si>
  <si>
    <t>Is domestic funding for TB treatment and control adequate?</t>
  </si>
  <si>
    <t>Are there adequate governance structures for TB M&amp;E (e.g., M&amp;E technical working groups)?</t>
  </si>
  <si>
    <t>Is the program performance being appropriately monitored (e.g., review and oversight of completeness and timeliness of reporting from facilities)?</t>
  </si>
  <si>
    <t>Are there sufficient healthcare workers for the expected number of TB cases?</t>
  </si>
  <si>
    <t>Is the performance of the healthcare workers assigned to TB high quality?</t>
  </si>
  <si>
    <t>Does the NTP conduct assessments to understand capacity and quality in the TB program - Service availability and readiness (e.g., SARA)?</t>
  </si>
  <si>
    <t>Does the NTP conduct assessments to understand capacity and quality in the TB program - quality of care (e.g., QTSA)?</t>
  </si>
  <si>
    <t>Does the NTP conduct assessments to understand capacity and quality in the TB program - diagnostic system readiness (e.g., diagnostic network assessment)?</t>
  </si>
  <si>
    <t>Does the NTP conduct assessments to understand capacity and quality in the TB program - data quality (e.g., Data Quality Review)?</t>
  </si>
  <si>
    <t>Does the NTP conduct assessments to understand capacity and quality in the TB program - progress towards targets (e.g., program review)?</t>
  </si>
  <si>
    <t>Is the performance of the recording and reporting systems (e.g., paper-based, electronic, mixed) ever assessed?</t>
  </si>
  <si>
    <t>Do routine assessment and monitoring mechanisms exist for program performance in terms of - progress towards targets?</t>
  </si>
  <si>
    <t>Do routine assessment and monitoring mechanisms exist for program performance in terms of - quality?</t>
  </si>
  <si>
    <t>Do routine assessment and monitoring mechanisms exist for program performance in terms of - coverage?</t>
  </si>
  <si>
    <t>Do routine assessment and monitoring mechanisms exist for program performance in terms of - equity?</t>
  </si>
  <si>
    <t>Do routine assessment and monitoring mechanisms exist for program performance in terms of - efficiency?</t>
  </si>
  <si>
    <t>Is the laboratory section of the national guideline up to date?</t>
  </si>
  <si>
    <t>Is the national quality assurance guideline up to date?</t>
  </si>
  <si>
    <t>Do we have the right tests available in the right places?</t>
  </si>
  <si>
    <t>Do we have sufficient laboratory capacity (i.e., staffing, equipment, supply, power, maintenance)?</t>
  </si>
  <si>
    <t>Is the turn-around time for testing efficient and responsive to the needs?</t>
  </si>
  <si>
    <t>Do we have enough testing material (test kits, reagents, cartridges, slides, microscopes, media, etc.) in the labs?</t>
  </si>
  <si>
    <t>Is there a quality control mechanism in place (i.e., EQA or IQC)? Is it active (e.g., supervisory visits producing written reports)?</t>
  </si>
  <si>
    <t>If a quality control mechanism is in place (i.e., EQA or IQC), is it active (e.g., supervisory visits producing written reports)?</t>
  </si>
  <si>
    <t>Does the TB information system provide information on - TB diagnosis?</t>
  </si>
  <si>
    <t>Is the NTP monitoring the performance of the diagnosis network?</t>
  </si>
  <si>
    <t>Does the TB information system provide information on - presumptive RR-TB/MDR-TB?</t>
  </si>
  <si>
    <t>Does the TB information system provide information on - whether the patient received follow-up, and at what month?</t>
  </si>
  <si>
    <t>Does the TB information system provide information on - microscopy results?</t>
  </si>
  <si>
    <t>Does the TB information system provide information on - culture results?</t>
  </si>
  <si>
    <t>Does the TB information system provide information on - Xpert MTB/RIF results?</t>
  </si>
  <si>
    <t>Does the TB information system provide information on - drug susceptibility test (DST) results?</t>
  </si>
  <si>
    <t>Does the TB information system provide information on - line probe assay (LPA) results?</t>
  </si>
  <si>
    <t>Does the TB information system provide information on - HIV status?</t>
  </si>
  <si>
    <t>Is there improved awareness on TB so that people are able to recognize symptoms and seek timely healthcare?</t>
  </si>
  <si>
    <t>Is there advocacy for improved quality of service at health facilities, to improve capacity for diagnosis of TB?</t>
  </si>
  <si>
    <t>Is there improved awareness on TB so that people understand the need to take TB treatment exactly as it is prescribed by healthcare workers?</t>
  </si>
  <si>
    <t>Is there advocacy for improved quality of service at health facilities, to improve uninterrupted availability of TB medicines?</t>
  </si>
  <si>
    <t>Is there improved awareness on TB so that people understand how TB is transmitted from person to person, and take the necessary precaution to prevent it?</t>
  </si>
  <si>
    <t>Is there advocacy for improved quality of services at health facilities, to improve capacity for TB preventive therapy?</t>
  </si>
  <si>
    <t>Are TB laboratory services adequately supporting TB treatment in the region?</t>
  </si>
  <si>
    <t>Is adequate monitoring and oversight of TB screening and diagnosis being conducted in the region?</t>
  </si>
  <si>
    <t>Is the quality of TB screening and diagnosis at facilities and districts in the region being adequately monitored?</t>
  </si>
  <si>
    <t>User:</t>
  </si>
  <si>
    <t>Do facilities and districts in the region have all the supplies they need for effective TB screening and diagnosis?</t>
  </si>
  <si>
    <t>Do facilities and districts in the region have adequate human and financial resources to conduct TB screening and diagnosis?</t>
  </si>
  <si>
    <t>Do the laboratories in the region have sufficient resources for TB prevention?</t>
  </si>
  <si>
    <t>Subdomain (D4S3)</t>
  </si>
  <si>
    <t>Decision making ability</t>
  </si>
  <si>
    <t>41. Do you feel your use of data for decision making inputs are valued?</t>
  </si>
  <si>
    <t>My responsibilities do not include using data for decision making.</t>
  </si>
  <si>
    <t>My responsibilities include using data for decision making, however I do not have access to data.</t>
  </si>
  <si>
    <t>I have access to data but I do not feel empowered or encouraged to use the data for decision making.</t>
  </si>
  <si>
    <t>I feel like my input to my colleagues around decision making is often taken into consideration and valued, but I am not often encouraged to make decisions myself.</t>
  </si>
  <si>
    <t>I feel like my input is often taken into consideration and valued, and that I am almost always able and encouraged to make decisions based on the available data.</t>
  </si>
  <si>
    <t>42. How satisfied do you feel by your job?</t>
  </si>
  <si>
    <t>I feel discouraged because my job often does not seem to matter.</t>
  </si>
  <si>
    <t>I feel my job is important but the work environment is unsatisfactory.</t>
  </si>
  <si>
    <t>I enjoy and find interest in my work and I feel valued in my team but I do not feel I have many opportunities for growth.</t>
  </si>
  <si>
    <t>I feel that I work in an encouraging environment that promotes growth and the development of skills I need to perform well.</t>
  </si>
  <si>
    <t>I feel that I work in an encouraging environment that promotes growth and learning, and I am rewarded for strong performance (e.g. incentives).</t>
  </si>
  <si>
    <t>43. How adequately have you been trained to use data for action?</t>
  </si>
  <si>
    <t>I have never received training specific to data use.</t>
  </si>
  <si>
    <t>I have only received informal training on data use (e.g., on-the-job training from a colleague).</t>
  </si>
  <si>
    <t>I have received formal training on data use but it was neither pertinent nor recent.</t>
  </si>
  <si>
    <t>I have received formal training that was pertinent to data use at my level, but over two years ago.</t>
  </si>
  <si>
    <t>I have received formal training that was pertinent to data use at my level, and within the last two years.</t>
  </si>
  <si>
    <t>44. Is there a person you go to for support and mentorship?</t>
  </si>
  <si>
    <t>I do not have a colleague (e.g., knowledgeable peer or mentor) to whom I can go to for support for data use.</t>
  </si>
  <si>
    <t>I have identified a colleague whom I would like to work with more closely for data use support, but I have not reached out for support yet.</t>
  </si>
  <si>
    <t>I have a colleague knowledgeable about my responsibilities and skills but I cannot regularly turn to them for support for questions related to data use (e.g., due to their unavailability).</t>
  </si>
  <si>
    <t>I have a colleague knowledgeable about my responsibilities and skills with whom I am increasingly collaborating and sharing knowledge about data use.</t>
  </si>
  <si>
    <t>45. To what extent does the NTP have adequate hardware?</t>
  </si>
  <si>
    <t>46. To what extent are hardware specifications developed and budgeted?</t>
  </si>
  <si>
    <t>47. To what extent does Internet and Internet connectivity exist at NTP sites?</t>
  </si>
  <si>
    <t>48. To what extent has ICT infrastructure been developed?</t>
  </si>
  <si>
    <t>Purpose:</t>
  </si>
  <si>
    <t>Healthcare workers need data to inform decisions about program management, planning, and evaluation. In this section, we are interested in understanding whether the healthcare workers' needs are being met by the TB information system as it exists currently. For your healthcare worker role (as you selected at the top of the questionnaire), we list important management questions that require data from the TB information system in order to answer (i.e., data needs).</t>
  </si>
  <si>
    <t>Please indicate for each data need whether or not the system provides the appropriate information to meet the need. Please answer each question according to the perspective from your own level.</t>
  </si>
  <si>
    <t>D4S3_1</t>
  </si>
  <si>
    <t>D4S3_2</t>
  </si>
  <si>
    <t>D4S3_3</t>
  </si>
  <si>
    <t>D4S3_4</t>
  </si>
  <si>
    <t>UR1</t>
  </si>
  <si>
    <t>UR2</t>
  </si>
  <si>
    <t>UR3</t>
  </si>
  <si>
    <t>UR4</t>
  </si>
  <si>
    <t>UR5</t>
  </si>
  <si>
    <t>UR6</t>
  </si>
  <si>
    <t>UR7</t>
  </si>
  <si>
    <t>UR8</t>
  </si>
  <si>
    <t>UR9</t>
  </si>
  <si>
    <t>UR10</t>
  </si>
  <si>
    <t>UR11</t>
  </si>
  <si>
    <t>UR12</t>
  </si>
  <si>
    <t>UR13</t>
  </si>
  <si>
    <t>UR14</t>
  </si>
  <si>
    <t>UR15</t>
  </si>
  <si>
    <t>UR16</t>
  </si>
  <si>
    <t>UR17</t>
  </si>
  <si>
    <t>UR18</t>
  </si>
  <si>
    <t>UR19</t>
  </si>
  <si>
    <t>D4S3</t>
  </si>
  <si>
    <t>Comment</t>
  </si>
  <si>
    <t>I have a colleague knowledgeable about my responsibilities and skills whom I can regularly turn to for support and who provides feedback based on best practices in data use.</t>
  </si>
  <si>
    <t>Named Ranges:</t>
  </si>
  <si>
    <t>User Data Needs</t>
  </si>
  <si>
    <t>User data needs met:</t>
  </si>
  <si>
    <t>-Are we improving awareness on TB so that people understand the need to seek timely healthcare when they feel symptoms suggestive of TB?
-Are we advocating for improved quality of service at health facilities, to improve capacity for diagnosis of TB?</t>
  </si>
  <si>
    <t>Program management (finance, workforce)</t>
  </si>
  <si>
    <t>Standardized electronic data reporting tools for aggregate data (i.e., not real time) are used at all levels and integrated into the national HMIS.</t>
  </si>
  <si>
    <t>Standardized real time (e.g., case-based or point of service data entry) electronic data reporting tools are used.</t>
  </si>
  <si>
    <t xml:space="preserve">Please review all the statements for each of the questions below and choose the most appropriate response option from the drop-down menu. The capabilities are interconnected and build on one another. You need to provide supporting documentation (paper or digital or web link) for your response. Please use the comment section under each question to expand on and further explain your response.
Capability statements are additive (i.e., they build off of each other). For example, if statement 5 is true, statements 3 and 4 are also true (or were true before the system improved). When selecting an answer, please assume that a statement assumes previously-listed statements are held to be true or already improved upon.
Individual respondents: please respond to questions according to your level. </t>
  </si>
  <si>
    <t>Data quality is not checked or ad hoc and non-standardized data quality assessments are conducted.</t>
  </si>
  <si>
    <t>Individual stakeholders' autonomy, capabilities, and motivation to use data for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</si>
</sst>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47" x14ac:knownFonts="1">
    <font>
      <sz val="11"/>
      <color theme="1"/>
      <name val="Arial"/>
    </font>
    <font>
      <sz val="11"/>
      <color theme="1"/>
      <name val="Calibri"/>
      <family val="2"/>
    </font>
    <font>
      <b/>
      <sz val="11"/>
      <color theme="1"/>
      <name val="Calibri"/>
      <family val="2"/>
    </font>
    <font>
      <sz val="11"/>
      <name val="Arial"/>
      <family val="2"/>
    </font>
    <font>
      <b/>
      <sz val="11"/>
      <color theme="1"/>
      <name val="Arial"/>
      <family val="2"/>
    </font>
    <font>
      <sz val="10"/>
      <color theme="1"/>
      <name val="Arial"/>
      <family val="2"/>
    </font>
    <font>
      <b/>
      <sz val="14"/>
      <color theme="1"/>
      <name val="Arial"/>
      <family val="2"/>
    </font>
    <font>
      <b/>
      <sz val="11"/>
      <color rgb="FFFF0000"/>
      <name val="Arial"/>
      <family val="2"/>
    </font>
    <font>
      <sz val="11"/>
      <color theme="1"/>
      <name val="Arial"/>
      <family val="2"/>
    </font>
    <font>
      <sz val="10"/>
      <name val="Arial"/>
      <family val="2"/>
    </font>
    <font>
      <b/>
      <sz val="10"/>
      <color theme="1"/>
      <name val="Arial"/>
      <family val="2"/>
    </font>
    <font>
      <sz val="10"/>
      <color rgb="FF000000"/>
      <name val="Arial"/>
      <family val="2"/>
    </font>
    <font>
      <b/>
      <sz val="10"/>
      <color rgb="FF000000"/>
      <name val="Arial"/>
      <family val="2"/>
    </font>
    <font>
      <b/>
      <u/>
      <sz val="11"/>
      <color theme="1"/>
      <name val="Arial"/>
      <family val="2"/>
    </font>
    <font>
      <sz val="12"/>
      <color rgb="FF000000"/>
      <name val="Calibri"/>
      <family val="2"/>
    </font>
    <font>
      <b/>
      <sz val="16"/>
      <color rgb="FF000000"/>
      <name val="Arial"/>
      <family val="2"/>
    </font>
    <font>
      <sz val="9"/>
      <color rgb="FF000000"/>
      <name val="Arial"/>
      <family val="2"/>
    </font>
    <font>
      <b/>
      <sz val="16"/>
      <color theme="1"/>
      <name val="Arial"/>
      <family val="2"/>
    </font>
    <font>
      <sz val="9"/>
      <color theme="1"/>
      <name val="Arial"/>
      <family val="2"/>
    </font>
    <font>
      <b/>
      <sz val="15"/>
      <color theme="1"/>
      <name val="Arial"/>
      <family val="2"/>
    </font>
    <font>
      <sz val="9"/>
      <name val="Arial"/>
      <family val="2"/>
    </font>
    <font>
      <b/>
      <sz val="9"/>
      <color theme="0"/>
      <name val="Arial"/>
      <family val="2"/>
    </font>
    <font>
      <b/>
      <sz val="9"/>
      <color theme="1"/>
      <name val="Arial"/>
      <family val="2"/>
    </font>
    <font>
      <vertAlign val="superscript"/>
      <sz val="9"/>
      <color theme="1"/>
      <name val="Arial"/>
      <family val="2"/>
    </font>
    <font>
      <b/>
      <sz val="9"/>
      <name val="Arial"/>
      <family val="2"/>
    </font>
    <font>
      <b/>
      <sz val="10"/>
      <name val="Arial"/>
      <family val="2"/>
    </font>
    <font>
      <b/>
      <sz val="15"/>
      <name val="Arial"/>
      <family val="2"/>
    </font>
    <font>
      <b/>
      <sz val="9"/>
      <color rgb="FF000000"/>
      <name val="Arial"/>
      <family val="2"/>
    </font>
    <font>
      <sz val="9"/>
      <color rgb="FFFF0000"/>
      <name val="Arial"/>
      <family val="2"/>
    </font>
    <font>
      <i/>
      <sz val="9"/>
      <color rgb="FFFF0000"/>
      <name val="Arial"/>
      <family val="2"/>
    </font>
    <font>
      <b/>
      <sz val="10"/>
      <color theme="0"/>
      <name val="Arial"/>
      <family val="2"/>
    </font>
    <font>
      <b/>
      <sz val="11"/>
      <color theme="0"/>
      <name val="Arial"/>
      <family val="2"/>
    </font>
    <font>
      <b/>
      <sz val="10"/>
      <color rgb="FFFFFFFF"/>
      <name val="Arial"/>
      <family val="2"/>
    </font>
    <font>
      <sz val="9"/>
      <color theme="0"/>
      <name val="Arial"/>
      <family val="2"/>
    </font>
    <font>
      <sz val="11"/>
      <color theme="1"/>
      <name val="Arial"/>
      <family val="2"/>
    </font>
    <font>
      <b/>
      <sz val="16"/>
      <color rgb="FF000000"/>
      <name val="Candara"/>
      <family val="2"/>
    </font>
    <font>
      <sz val="11"/>
      <color theme="2"/>
      <name val="Arial"/>
      <family val="2"/>
    </font>
    <font>
      <sz val="11"/>
      <color theme="0"/>
      <name val="Arial"/>
      <family val="2"/>
    </font>
    <font>
      <b/>
      <sz val="11"/>
      <color rgb="FF000000"/>
      <name val="Arial"/>
      <family val="2"/>
    </font>
    <font>
      <b/>
      <sz val="11"/>
      <color theme="2"/>
      <name val="Arial"/>
      <family val="2"/>
    </font>
    <font>
      <sz val="11"/>
      <color rgb="FF000000"/>
      <name val="Arial"/>
      <family val="2"/>
    </font>
    <font>
      <sz val="16"/>
      <name val="Arial"/>
      <family val="2"/>
    </font>
    <font>
      <sz val="11"/>
      <color rgb="FFFF0000"/>
      <name val="Arial"/>
      <family val="2"/>
    </font>
    <font>
      <sz val="8.9"/>
      <name val="Arial"/>
      <family val="2"/>
    </font>
    <font>
      <i/>
      <sz val="9"/>
      <color theme="1"/>
      <name val="Arial"/>
      <family val="2"/>
    </font>
    <font>
      <sz val="11"/>
      <color theme="1"/>
      <name val="Arial"/>
      <family val="2"/>
    </font>
    <font>
      <b/>
      <i/>
      <sz val="11"/>
      <color theme="1"/>
      <name val="Arial"/>
      <family val="2"/>
    </font>
  </fonts>
  <fills count="99">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EFEFEF"/>
        <bgColor rgb="FFEFEFEF"/>
      </patternFill>
    </fill>
    <fill>
      <patternFill patternType="solid">
        <fgColor rgb="FFD0E0E3"/>
        <bgColor rgb="FFD0E0E3"/>
      </patternFill>
    </fill>
    <fill>
      <patternFill patternType="solid">
        <fgColor theme="0"/>
        <bgColor theme="0"/>
      </patternFill>
    </fill>
    <fill>
      <patternFill patternType="solid">
        <fgColor theme="0" tint="-0.14999847407452621"/>
        <bgColor indexed="64"/>
      </patternFill>
    </fill>
    <fill>
      <patternFill patternType="solid">
        <fgColor theme="0"/>
        <bgColor rgb="FFFFF2CC"/>
      </patternFill>
    </fill>
    <fill>
      <patternFill patternType="solid">
        <fgColor theme="0"/>
        <bgColor indexed="64"/>
      </patternFill>
    </fill>
    <fill>
      <patternFill patternType="solid">
        <fgColor theme="4"/>
        <bgColor rgb="FF00FFFF"/>
      </patternFill>
    </fill>
    <fill>
      <patternFill patternType="solid">
        <fgColor theme="4" tint="0.79998168889431442"/>
        <bgColor rgb="FFC27BA0"/>
      </patternFill>
    </fill>
    <fill>
      <patternFill patternType="solid">
        <fgColor theme="0"/>
        <bgColor rgb="FFD0E0E3"/>
      </patternFill>
    </fill>
    <fill>
      <patternFill patternType="solid">
        <fgColor theme="0"/>
        <bgColor rgb="FFEFEFEF"/>
      </patternFill>
    </fill>
    <fill>
      <patternFill patternType="solid">
        <fgColor theme="0"/>
        <bgColor rgb="FFF1CDCD"/>
      </patternFill>
    </fill>
    <fill>
      <patternFill patternType="solid">
        <fgColor theme="0" tint="-0.14999847407452621"/>
        <bgColor rgb="FFA2C4C9"/>
      </patternFill>
    </fill>
    <fill>
      <patternFill patternType="solid">
        <fgColor theme="0" tint="-0.14999847407452621"/>
        <bgColor rgb="FFF1CDCD"/>
      </patternFill>
    </fill>
    <fill>
      <patternFill patternType="solid">
        <fgColor theme="2"/>
        <bgColor rgb="FFD0E0E3"/>
      </patternFill>
    </fill>
    <fill>
      <patternFill patternType="solid">
        <fgColor theme="0"/>
        <bgColor rgb="FFB7B7B7"/>
      </patternFill>
    </fill>
    <fill>
      <patternFill patternType="solid">
        <fgColor theme="0"/>
        <bgColor rgb="FFFFFFFF"/>
      </patternFill>
    </fill>
    <fill>
      <patternFill patternType="solid">
        <fgColor theme="0"/>
        <bgColor rgb="FFA8D08D"/>
      </patternFill>
    </fill>
    <fill>
      <patternFill patternType="solid">
        <fgColor theme="4"/>
        <bgColor rgb="FFC5E0B3"/>
      </patternFill>
    </fill>
    <fill>
      <patternFill patternType="solid">
        <fgColor theme="0"/>
        <bgColor rgb="FFD8D8D8"/>
      </patternFill>
    </fill>
    <fill>
      <patternFill patternType="solid">
        <fgColor theme="4"/>
        <bgColor rgb="FFC83537"/>
      </patternFill>
    </fill>
    <fill>
      <patternFill patternType="solid">
        <fgColor theme="0"/>
        <bgColor rgb="FFF2F2F2"/>
      </patternFill>
    </fill>
    <fill>
      <patternFill patternType="solid">
        <fgColor theme="0"/>
        <bgColor rgb="FFB4C6E7"/>
      </patternFill>
    </fill>
    <fill>
      <patternFill patternType="solid">
        <fgColor theme="4"/>
        <bgColor rgb="FFD9E2F3"/>
      </patternFill>
    </fill>
    <fill>
      <patternFill patternType="solid">
        <fgColor theme="0"/>
        <bgColor rgb="FFD5A6BD"/>
      </patternFill>
    </fill>
    <fill>
      <patternFill patternType="solid">
        <fgColor theme="0"/>
        <bgColor rgb="FFEAD1DC"/>
      </patternFill>
    </fill>
    <fill>
      <patternFill patternType="solid">
        <fgColor theme="1"/>
        <bgColor rgb="FF741B47"/>
      </patternFill>
    </fill>
    <fill>
      <patternFill patternType="solid">
        <fgColor theme="1"/>
        <bgColor indexed="64"/>
      </patternFill>
    </fill>
    <fill>
      <patternFill patternType="solid">
        <fgColor theme="5"/>
        <bgColor indexed="64"/>
      </patternFill>
    </fill>
    <fill>
      <patternFill patternType="solid">
        <fgColor theme="9"/>
        <bgColor indexed="64"/>
      </patternFill>
    </fill>
    <fill>
      <patternFill patternType="solid">
        <fgColor theme="0" tint="-0.14999847407452621"/>
        <bgColor rgb="FFFFF2CC"/>
      </patternFill>
    </fill>
    <fill>
      <patternFill patternType="solid">
        <fgColor theme="5" tint="0.79998168889431442"/>
        <bgColor rgb="FFFFFFFF"/>
      </patternFill>
    </fill>
    <fill>
      <patternFill patternType="solid">
        <fgColor theme="9" tint="0.79998168889431442"/>
        <bgColor rgb="FFFFFFFF"/>
      </patternFill>
    </fill>
    <fill>
      <patternFill patternType="solid">
        <fgColor rgb="FF603D8F"/>
        <bgColor indexed="64"/>
      </patternFill>
    </fill>
    <fill>
      <patternFill patternType="solid">
        <fgColor rgb="FFFFF2CC"/>
        <bgColor indexed="64"/>
      </patternFill>
    </fill>
    <fill>
      <patternFill patternType="solid">
        <fgColor theme="5"/>
        <bgColor rgb="FFE06666"/>
      </patternFill>
    </fill>
    <fill>
      <patternFill patternType="solid">
        <fgColor theme="5" tint="0.79998168889431442"/>
        <bgColor rgb="FFEA9999"/>
      </patternFill>
    </fill>
    <fill>
      <patternFill patternType="solid">
        <fgColor theme="5" tint="0.79998168889431442"/>
        <bgColor indexed="64"/>
      </patternFill>
    </fill>
    <fill>
      <patternFill patternType="solid">
        <fgColor theme="0" tint="-0.14999847407452621"/>
        <bgColor rgb="FFD9EAD3"/>
      </patternFill>
    </fill>
    <fill>
      <patternFill patternType="solid">
        <fgColor rgb="FF603D8F"/>
        <bgColor rgb="FF8E7CC3"/>
      </patternFill>
    </fill>
    <fill>
      <patternFill patternType="solid">
        <fgColor rgb="FFC3AFDD"/>
        <bgColor rgb="FFB4A7D6"/>
      </patternFill>
    </fill>
    <fill>
      <patternFill patternType="solid">
        <fgColor rgb="FFC3AFDD"/>
        <bgColor indexed="64"/>
      </patternFill>
    </fill>
    <fill>
      <patternFill patternType="solid">
        <fgColor rgb="FFC3AFDD"/>
        <bgColor rgb="FFFFFFFF"/>
      </patternFill>
    </fill>
    <fill>
      <patternFill patternType="solid">
        <fgColor theme="9"/>
        <bgColor rgb="FFE69138"/>
      </patternFill>
    </fill>
    <fill>
      <patternFill patternType="solid">
        <fgColor theme="9" tint="0.79998168889431442"/>
        <bgColor rgb="FFF9CB9C"/>
      </patternFill>
    </fill>
    <fill>
      <patternFill patternType="solid">
        <fgColor rgb="FFFFD6C4"/>
        <bgColor rgb="FFEA9999"/>
      </patternFill>
    </fill>
    <fill>
      <patternFill patternType="solid">
        <fgColor rgb="FFFFD6C4"/>
        <bgColor indexed="64"/>
      </patternFill>
    </fill>
    <fill>
      <patternFill patternType="solid">
        <fgColor rgb="FFFFD6C4"/>
        <bgColor rgb="FFF4CCCC"/>
      </patternFill>
    </fill>
    <fill>
      <patternFill patternType="solid">
        <fgColor rgb="FFFFFFFF"/>
        <bgColor rgb="FFEFEFEF"/>
      </patternFill>
    </fill>
    <fill>
      <patternFill patternType="solid">
        <fgColor rgb="FFFFFFFF"/>
        <bgColor rgb="FFFFD966"/>
      </patternFill>
    </fill>
    <fill>
      <patternFill patternType="solid">
        <fgColor rgb="FFEFEFEF"/>
        <bgColor rgb="FF8EAADB"/>
      </patternFill>
    </fill>
    <fill>
      <patternFill patternType="solid">
        <fgColor rgb="FFDFDFDF"/>
        <bgColor rgb="FFEFEFEF"/>
      </patternFill>
    </fill>
    <fill>
      <patternFill patternType="solid">
        <fgColor rgb="FFDFDFDF"/>
        <bgColor rgb="FFB6D7A8"/>
      </patternFill>
    </fill>
    <fill>
      <patternFill patternType="solid">
        <fgColor rgb="FFCFCFCF"/>
        <bgColor rgb="FFEFEFEF"/>
      </patternFill>
    </fill>
    <fill>
      <patternFill patternType="solid">
        <fgColor rgb="FFCFCFCF"/>
        <bgColor rgb="FFF4CCCC"/>
      </patternFill>
    </fill>
    <fill>
      <patternFill patternType="solid">
        <fgColor rgb="FFBFBFBF"/>
        <bgColor rgb="FFEFEFEF"/>
      </patternFill>
    </fill>
    <fill>
      <patternFill patternType="solid">
        <fgColor rgb="FFBFBFBF"/>
        <bgColor rgb="FFFFF2CC"/>
      </patternFill>
    </fill>
    <fill>
      <patternFill patternType="solid">
        <fgColor rgb="FFEEF3D6"/>
        <bgColor rgb="FFFFFFFF"/>
      </patternFill>
    </fill>
    <fill>
      <patternFill patternType="solid">
        <fgColor rgb="FFEEF3D6"/>
        <bgColor indexed="64"/>
      </patternFill>
    </fill>
    <fill>
      <patternFill patternType="solid">
        <fgColor rgb="FFC3AFDD"/>
        <bgColor rgb="FFD9D2E9"/>
      </patternFill>
    </fill>
    <fill>
      <patternFill patternType="solid">
        <fgColor rgb="FFEEF3D6"/>
        <bgColor rgb="FFF9CB9C"/>
      </patternFill>
    </fill>
    <fill>
      <patternFill patternType="solid">
        <fgColor rgb="FFEEF3D6"/>
        <bgColor rgb="FFFCE5CD"/>
      </patternFill>
    </fill>
    <fill>
      <patternFill patternType="solid">
        <fgColor theme="0" tint="-0.14996795556505021"/>
        <bgColor rgb="FFFFF2CC"/>
      </patternFill>
    </fill>
    <fill>
      <patternFill patternType="solid">
        <fgColor theme="0" tint="-0.14996795556505021"/>
        <bgColor rgb="FFF1CDCD"/>
      </patternFill>
    </fill>
    <fill>
      <patternFill patternType="solid">
        <fgColor theme="0" tint="-0.14999847407452621"/>
        <bgColor rgb="FFE2EFD9"/>
      </patternFill>
    </fill>
    <fill>
      <patternFill patternType="solid">
        <fgColor rgb="FFEFEFEF"/>
        <bgColor rgb="FFF1CDCD"/>
      </patternFill>
    </fill>
    <fill>
      <patternFill patternType="solid">
        <fgColor rgb="FFDFDFDF"/>
        <bgColor indexed="64"/>
      </patternFill>
    </fill>
    <fill>
      <patternFill patternType="solid">
        <fgColor rgb="FFCFCFCF"/>
        <bgColor rgb="FFF1CDCD"/>
      </patternFill>
    </fill>
    <fill>
      <patternFill patternType="solid">
        <fgColor rgb="FFBFBFBF"/>
        <bgColor indexed="64"/>
      </patternFill>
    </fill>
    <fill>
      <patternFill patternType="solid">
        <fgColor rgb="FFFAA000"/>
        <bgColor indexed="64"/>
      </patternFill>
    </fill>
    <fill>
      <patternFill patternType="solid">
        <fgColor rgb="FFFFD68B"/>
        <bgColor rgb="FFFFFFFF"/>
      </patternFill>
    </fill>
    <fill>
      <patternFill patternType="solid">
        <fgColor theme="7"/>
        <bgColor rgb="FF3C78D8"/>
      </patternFill>
    </fill>
    <fill>
      <patternFill patternType="solid">
        <fgColor rgb="FFFFD68B"/>
        <bgColor rgb="FFA4C2F4"/>
      </patternFill>
    </fill>
    <fill>
      <patternFill patternType="solid">
        <fgColor rgb="FFFFD68B"/>
        <bgColor indexed="64"/>
      </patternFill>
    </fill>
    <fill>
      <patternFill patternType="solid">
        <fgColor rgb="FFFAA000"/>
        <bgColor rgb="FF3C78D8"/>
      </patternFill>
    </fill>
    <fill>
      <patternFill patternType="solid">
        <fgColor rgb="FFFFD68B"/>
        <bgColor rgb="FFC9DAF8"/>
      </patternFill>
    </fill>
    <fill>
      <patternFill patternType="solid">
        <fgColor theme="8"/>
        <bgColor rgb="FFD5A6BD"/>
      </patternFill>
    </fill>
    <fill>
      <patternFill patternType="solid">
        <fgColor rgb="FFD9D2E9"/>
        <bgColor indexed="64"/>
      </patternFill>
    </fill>
    <fill>
      <patternFill patternType="solid">
        <fgColor theme="8"/>
        <bgColor indexed="64"/>
      </patternFill>
    </fill>
    <fill>
      <patternFill patternType="solid">
        <fgColor theme="8" tint="0.89999084444715716"/>
        <bgColor indexed="64"/>
      </patternFill>
    </fill>
    <fill>
      <patternFill patternType="solid">
        <fgColor theme="7"/>
        <bgColor indexed="64"/>
      </patternFill>
    </fill>
    <fill>
      <patternFill patternType="solid">
        <fgColor theme="8" tint="0.89999084444715716"/>
        <bgColor rgb="FFF1CDCD"/>
      </patternFill>
    </fill>
    <fill>
      <patternFill patternType="solid">
        <fgColor theme="8" tint="0.89999084444715716"/>
        <bgColor rgb="FFFFFFFF"/>
      </patternFill>
    </fill>
    <fill>
      <patternFill patternType="solid">
        <fgColor theme="8"/>
        <bgColor rgb="FF6AA84F"/>
      </patternFill>
    </fill>
    <fill>
      <patternFill patternType="solid">
        <fgColor theme="8" tint="0.89999084444715716"/>
        <bgColor rgb="FFB6D7A8"/>
      </patternFill>
    </fill>
    <fill>
      <patternFill patternType="solid">
        <fgColor theme="8" tint="0.89999084444715716"/>
        <bgColor rgb="FFD9EAD3"/>
      </patternFill>
    </fill>
    <fill>
      <patternFill patternType="solid">
        <fgColor rgb="FFD0F4FF"/>
        <bgColor indexed="64"/>
      </patternFill>
    </fill>
    <fill>
      <patternFill patternType="solid">
        <fgColor theme="7" tint="0.59999389629810485"/>
        <bgColor indexed="64"/>
      </patternFill>
    </fill>
    <fill>
      <patternFill patternType="solid">
        <fgColor rgb="FF008C84"/>
        <bgColor rgb="FFC83537"/>
      </patternFill>
    </fill>
    <fill>
      <patternFill patternType="solid">
        <fgColor theme="0"/>
        <bgColor rgb="FFA2C4C9"/>
      </patternFill>
    </fill>
    <fill>
      <patternFill patternType="solid">
        <fgColor rgb="FFD44102"/>
        <bgColor indexed="64"/>
      </patternFill>
    </fill>
    <fill>
      <patternFill patternType="solid">
        <fgColor theme="2" tint="-0.499984740745262"/>
        <bgColor rgb="FFFFD966"/>
      </patternFill>
    </fill>
    <fill>
      <patternFill patternType="solid">
        <fgColor rgb="FFD0F4FF"/>
        <bgColor rgb="FFF1CDCD"/>
      </patternFill>
    </fill>
    <fill>
      <patternFill patternType="solid">
        <fgColor rgb="FF008C84"/>
        <bgColor rgb="FFD9E2F3"/>
      </patternFill>
    </fill>
    <fill>
      <patternFill patternType="solid">
        <fgColor theme="0" tint="-0.34998626667073579"/>
        <bgColor rgb="FFFFD966"/>
      </patternFill>
    </fill>
    <fill>
      <patternFill patternType="solid">
        <fgColor rgb="FFFFFFFF"/>
        <bgColor indexed="64"/>
      </patternFill>
    </fill>
  </fills>
  <borders count="104">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indexed="64"/>
      </right>
      <top style="hair">
        <color theme="0" tint="-0.14996795556505021"/>
      </top>
      <bottom style="hair">
        <color theme="0" tint="-0.14996795556505021"/>
      </bottom>
      <diagonal/>
    </border>
    <border>
      <left style="thin">
        <color indexed="64"/>
      </left>
      <right/>
      <top style="hair">
        <color theme="0" tint="-0.14996795556505021"/>
      </top>
      <bottom style="thin">
        <color indexed="64"/>
      </bottom>
      <diagonal/>
    </border>
    <border>
      <left/>
      <right/>
      <top style="hair">
        <color theme="0" tint="-0.14996795556505021"/>
      </top>
      <bottom style="thin">
        <color indexed="64"/>
      </bottom>
      <diagonal/>
    </border>
    <border>
      <left/>
      <right style="thin">
        <color indexed="64"/>
      </right>
      <top style="hair">
        <color theme="0" tint="-0.14996795556505021"/>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left>
      <right style="thin">
        <color theme="1"/>
      </right>
      <top style="thin">
        <color theme="1"/>
      </top>
      <bottom style="thin">
        <color theme="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bottom style="thin">
        <color indexed="64"/>
      </bottom>
      <diagonal/>
    </border>
    <border>
      <left style="thin">
        <color indexed="64"/>
      </left>
      <right style="thin">
        <color indexed="64"/>
      </right>
      <top/>
      <bottom style="medium">
        <color theme="1"/>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theme="1"/>
      </right>
      <top/>
      <bottom style="medium">
        <color theme="1"/>
      </bottom>
      <diagonal/>
    </border>
    <border>
      <left style="thin">
        <color rgb="FF000000"/>
      </left>
      <right/>
      <top style="thin">
        <color indexed="64"/>
      </top>
      <bottom style="thin">
        <color indexed="64"/>
      </bottom>
      <diagonal/>
    </border>
    <border>
      <left style="thin">
        <color rgb="FF000000"/>
      </left>
      <right/>
      <top/>
      <bottom/>
      <diagonal/>
    </border>
    <border>
      <left/>
      <right style="medium">
        <color rgb="FFCCCCCC"/>
      </right>
      <top style="medium">
        <color rgb="FFCCCCCC"/>
      </top>
      <bottom style="medium">
        <color rgb="FFCCCCCC"/>
      </bottom>
      <diagonal/>
    </border>
    <border>
      <left style="thin">
        <color indexed="64"/>
      </left>
      <right/>
      <top/>
      <bottom/>
      <diagonal/>
    </border>
    <border>
      <left style="thin">
        <color indexed="64"/>
      </left>
      <right style="medium">
        <color theme="1"/>
      </right>
      <top/>
      <bottom/>
      <diagonal/>
    </border>
    <border>
      <left/>
      <right style="thin">
        <color indexed="64"/>
      </right>
      <top/>
      <bottom/>
      <diagonal/>
    </border>
    <border>
      <left/>
      <right/>
      <top/>
      <bottom style="thin">
        <color indexed="64"/>
      </bottom>
      <diagonal/>
    </border>
  </borders>
  <cellStyleXfs count="6">
    <xf numFmtId="0" fontId="0" fillId="0" borderId="0"/>
    <xf numFmtId="0" fontId="8" fillId="0" borderId="14"/>
    <xf numFmtId="0" fontId="34" fillId="0" borderId="14"/>
    <xf numFmtId="9" fontId="8" fillId="0" borderId="14" applyFont="0" applyFill="0" applyBorder="0" applyAlignment="0" applyProtection="0"/>
    <xf numFmtId="0" fontId="34" fillId="0" borderId="14"/>
    <xf numFmtId="9" fontId="45" fillId="0" borderId="0" applyFont="0" applyFill="0" applyBorder="0" applyAlignment="0" applyProtection="0"/>
  </cellStyleXfs>
  <cellXfs count="698">
    <xf numFmtId="0" fontId="0" fillId="0" borderId="0" xfId="0"/>
    <xf numFmtId="0" fontId="1" fillId="0" borderId="0" xfId="0" applyFont="1" applyAlignment="1">
      <alignment horizontal="left"/>
    </xf>
    <xf numFmtId="0" fontId="1" fillId="0" borderId="0" xfId="0" applyFont="1" applyAlignment="1">
      <alignment horizontal="center"/>
    </xf>
    <xf numFmtId="0" fontId="5" fillId="0" borderId="9" xfId="0" applyFont="1" applyBorder="1" applyAlignment="1">
      <alignment wrapText="1"/>
    </xf>
    <xf numFmtId="0" fontId="0" fillId="0" borderId="0" xfId="0" applyAlignment="1">
      <alignment horizontal="right"/>
    </xf>
    <xf numFmtId="0" fontId="11" fillId="0" borderId="0" xfId="0" applyFont="1"/>
    <xf numFmtId="0" fontId="11" fillId="0" borderId="14" xfId="0" applyFont="1" applyBorder="1"/>
    <xf numFmtId="0" fontId="0" fillId="0" borderId="0" xfId="0" applyAlignment="1">
      <alignment horizontal="left"/>
    </xf>
    <xf numFmtId="0" fontId="8" fillId="0" borderId="0" xfId="0" applyFont="1" applyAlignment="1">
      <alignment horizontal="left"/>
    </xf>
    <xf numFmtId="0" fontId="8" fillId="0" borderId="14" xfId="1"/>
    <xf numFmtId="0" fontId="4" fillId="0" borderId="14" xfId="1" applyFont="1"/>
    <xf numFmtId="0" fontId="14" fillId="0" borderId="14" xfId="1" applyFont="1" applyAlignment="1">
      <alignment vertical="top" wrapText="1" readingOrder="1"/>
    </xf>
    <xf numFmtId="0" fontId="8" fillId="9" borderId="14" xfId="1" applyFill="1"/>
    <xf numFmtId="0" fontId="5" fillId="0" borderId="0" xfId="0" applyFont="1"/>
    <xf numFmtId="0" fontId="5" fillId="0" borderId="0" xfId="0" applyFont="1" applyAlignment="1">
      <alignment wrapText="1"/>
    </xf>
    <xf numFmtId="0" fontId="18" fillId="0" borderId="0" xfId="0" applyFont="1" applyAlignment="1">
      <alignment vertical="center"/>
    </xf>
    <xf numFmtId="0" fontId="22" fillId="11" borderId="35" xfId="0" applyFont="1" applyFill="1" applyBorder="1" applyAlignment="1">
      <alignment horizontal="center" vertical="center" wrapText="1"/>
    </xf>
    <xf numFmtId="0" fontId="18" fillId="12" borderId="35" xfId="0" applyFont="1" applyFill="1" applyBorder="1" applyAlignment="1">
      <alignment vertical="center" wrapText="1"/>
    </xf>
    <xf numFmtId="0" fontId="18" fillId="17" borderId="35" xfId="0" applyFont="1" applyFill="1" applyBorder="1" applyAlignment="1">
      <alignment horizontal="center" vertical="center" wrapText="1"/>
    </xf>
    <xf numFmtId="0" fontId="18" fillId="12" borderId="35" xfId="0" applyFont="1" applyFill="1" applyBorder="1" applyAlignment="1">
      <alignment horizontal="center" vertical="center" wrapText="1"/>
    </xf>
    <xf numFmtId="0" fontId="20" fillId="12" borderId="35" xfId="0" applyFont="1" applyFill="1" applyBorder="1" applyAlignment="1">
      <alignment vertical="center" wrapText="1"/>
    </xf>
    <xf numFmtId="0" fontId="20" fillId="12" borderId="35"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0" fillId="5" borderId="35" xfId="0" applyFont="1" applyFill="1" applyBorder="1" applyAlignment="1">
      <alignment horizontal="center" vertical="center" wrapText="1"/>
    </xf>
    <xf numFmtId="0" fontId="18" fillId="0" borderId="0" xfId="0" applyFont="1"/>
    <xf numFmtId="0" fontId="24" fillId="4" borderId="35" xfId="0" applyFont="1" applyFill="1" applyBorder="1" applyAlignment="1">
      <alignment horizontal="center" vertical="center" wrapText="1"/>
    </xf>
    <xf numFmtId="0" fontId="28" fillId="0" borderId="0" xfId="0" applyFont="1" applyAlignment="1">
      <alignment wrapText="1"/>
    </xf>
    <xf numFmtId="0" fontId="20" fillId="6" borderId="10" xfId="0" applyFont="1" applyFill="1" applyBorder="1" applyAlignment="1">
      <alignment vertical="top" wrapText="1"/>
    </xf>
    <xf numFmtId="0" fontId="20" fillId="6" borderId="10" xfId="0" applyFont="1" applyFill="1" applyBorder="1" applyAlignment="1">
      <alignment horizontal="left" vertical="top" wrapText="1"/>
    </xf>
    <xf numFmtId="0" fontId="20" fillId="6" borderId="10" xfId="0" quotePrefix="1" applyFont="1" applyFill="1" applyBorder="1" applyAlignment="1">
      <alignment horizontal="left" vertical="top" wrapText="1"/>
    </xf>
    <xf numFmtId="0" fontId="20" fillId="6" borderId="10" xfId="0" applyFont="1" applyFill="1" applyBorder="1" applyAlignment="1">
      <alignment wrapText="1"/>
    </xf>
    <xf numFmtId="0" fontId="16" fillId="9" borderId="10" xfId="0" applyFont="1" applyFill="1" applyBorder="1" applyAlignment="1">
      <alignment horizontal="left" vertical="top" wrapText="1"/>
    </xf>
    <xf numFmtId="0" fontId="16" fillId="9" borderId="10" xfId="0" quotePrefix="1" applyFont="1" applyFill="1" applyBorder="1" applyAlignment="1">
      <alignment horizontal="left" vertical="top" wrapText="1"/>
    </xf>
    <xf numFmtId="0" fontId="20" fillId="9" borderId="10" xfId="0" quotePrefix="1" applyFont="1" applyFill="1" applyBorder="1" applyAlignment="1">
      <alignment horizontal="left" vertical="top" wrapText="1"/>
    </xf>
    <xf numFmtId="0" fontId="29" fillId="9" borderId="10" xfId="0" applyFont="1" applyFill="1" applyBorder="1" applyAlignment="1">
      <alignment horizontal="left" vertical="top" wrapText="1"/>
    </xf>
    <xf numFmtId="0" fontId="18" fillId="9" borderId="10" xfId="0" applyFont="1" applyFill="1" applyBorder="1" applyAlignment="1">
      <alignment horizontal="left" vertical="top" wrapText="1"/>
    </xf>
    <xf numFmtId="0" fontId="16" fillId="14" borderId="10" xfId="0" applyFont="1" applyFill="1" applyBorder="1" applyAlignment="1">
      <alignment horizontal="left" vertical="top" wrapText="1"/>
    </xf>
    <xf numFmtId="0" fontId="18" fillId="9" borderId="10" xfId="0" quotePrefix="1" applyFont="1" applyFill="1" applyBorder="1" applyAlignment="1">
      <alignment horizontal="left" vertical="top" wrapText="1"/>
    </xf>
    <xf numFmtId="0" fontId="16" fillId="19" borderId="10" xfId="0" applyFont="1" applyFill="1" applyBorder="1" applyAlignment="1">
      <alignment horizontal="left" vertical="top" wrapText="1"/>
    </xf>
    <xf numFmtId="0" fontId="16" fillId="19" borderId="10" xfId="0" quotePrefix="1" applyFont="1" applyFill="1" applyBorder="1" applyAlignment="1">
      <alignment horizontal="left" vertical="top" wrapText="1"/>
    </xf>
    <xf numFmtId="0" fontId="28" fillId="0" borderId="0" xfId="0" applyFont="1"/>
    <xf numFmtId="0" fontId="16" fillId="0" borderId="0" xfId="0" applyFont="1"/>
    <xf numFmtId="0" fontId="31" fillId="21" borderId="10" xfId="0" applyFont="1" applyFill="1" applyBorder="1" applyAlignment="1">
      <alignment horizontal="center" vertical="center" wrapText="1"/>
    </xf>
    <xf numFmtId="0" fontId="10" fillId="0" borderId="0" xfId="0" applyFont="1"/>
    <xf numFmtId="0" fontId="32" fillId="23" borderId="5" xfId="0" applyFont="1" applyFill="1" applyBorder="1" applyAlignment="1">
      <alignment horizontal="center" vertical="center" wrapText="1"/>
    </xf>
    <xf numFmtId="0" fontId="18" fillId="0" borderId="0" xfId="0" applyFont="1" applyAlignment="1">
      <alignment wrapText="1"/>
    </xf>
    <xf numFmtId="0" fontId="18" fillId="9" borderId="10" xfId="0" applyFont="1" applyFill="1" applyBorder="1" applyAlignment="1">
      <alignment wrapText="1"/>
    </xf>
    <xf numFmtId="0" fontId="18" fillId="14" borderId="10" xfId="0" applyFont="1" applyFill="1" applyBorder="1" applyAlignment="1">
      <alignment wrapText="1"/>
    </xf>
    <xf numFmtId="0" fontId="18" fillId="0" borderId="10" xfId="0" applyFont="1" applyBorder="1" applyAlignment="1">
      <alignment wrapText="1"/>
    </xf>
    <xf numFmtId="0" fontId="16" fillId="0" borderId="10" xfId="0" applyFont="1" applyBorder="1" applyAlignment="1">
      <alignment wrapText="1"/>
    </xf>
    <xf numFmtId="0" fontId="30" fillId="26" borderId="10" xfId="0" applyFont="1" applyFill="1" applyBorder="1" applyAlignment="1">
      <alignment horizontal="center" vertical="center" wrapText="1"/>
    </xf>
    <xf numFmtId="0" fontId="27" fillId="0" borderId="0" xfId="0" applyFont="1" applyAlignment="1">
      <alignment horizontal="left" wrapText="1"/>
    </xf>
    <xf numFmtId="0" fontId="27" fillId="0" borderId="0" xfId="0" applyFont="1"/>
    <xf numFmtId="0" fontId="27" fillId="0" borderId="0" xfId="0" applyFont="1" applyAlignment="1">
      <alignment horizontal="left" vertical="center" wrapText="1"/>
    </xf>
    <xf numFmtId="0" fontId="16" fillId="0" borderId="0" xfId="0" applyFont="1" applyAlignment="1">
      <alignment wrapText="1"/>
    </xf>
    <xf numFmtId="0" fontId="22" fillId="0" borderId="3" xfId="0" applyFont="1" applyBorder="1" applyAlignment="1">
      <alignment vertical="center" wrapText="1"/>
    </xf>
    <xf numFmtId="0" fontId="22" fillId="0" borderId="3" xfId="0" applyFont="1" applyBorder="1" applyAlignment="1">
      <alignment wrapText="1"/>
    </xf>
    <xf numFmtId="0" fontId="22" fillId="0" borderId="10" xfId="0" applyFont="1" applyBorder="1" applyAlignment="1">
      <alignment vertical="center" wrapText="1"/>
    </xf>
    <xf numFmtId="0" fontId="22" fillId="0" borderId="10" xfId="0" applyFont="1" applyBorder="1" applyAlignment="1">
      <alignment wrapText="1"/>
    </xf>
    <xf numFmtId="0" fontId="16" fillId="0" borderId="0" xfId="0" applyFont="1" applyAlignment="1">
      <alignment horizontal="left" wrapText="1"/>
    </xf>
    <xf numFmtId="0" fontId="18" fillId="0" borderId="0" xfId="0" applyFont="1" applyAlignment="1">
      <alignment horizontal="left" vertical="top" wrapText="1"/>
    </xf>
    <xf numFmtId="0" fontId="22" fillId="0" borderId="35" xfId="0" applyFont="1" applyBorder="1" applyAlignment="1">
      <alignment horizontal="center" vertical="center"/>
    </xf>
    <xf numFmtId="0" fontId="27" fillId="39" borderId="10" xfId="0" applyFont="1" applyFill="1" applyBorder="1"/>
    <xf numFmtId="0" fontId="21" fillId="38" borderId="10" xfId="0" applyFont="1" applyFill="1" applyBorder="1" applyAlignment="1">
      <alignment horizontal="left" wrapText="1"/>
    </xf>
    <xf numFmtId="0" fontId="21" fillId="42" borderId="10" xfId="0" applyFont="1" applyFill="1" applyBorder="1"/>
    <xf numFmtId="0" fontId="27" fillId="43" borderId="10" xfId="0" applyFont="1" applyFill="1" applyBorder="1"/>
    <xf numFmtId="0" fontId="27" fillId="46" borderId="10" xfId="0" applyFont="1" applyFill="1" applyBorder="1"/>
    <xf numFmtId="0" fontId="27" fillId="47" borderId="10" xfId="0" applyFont="1" applyFill="1" applyBorder="1"/>
    <xf numFmtId="0" fontId="27" fillId="48" borderId="10" xfId="0" applyFont="1" applyFill="1" applyBorder="1"/>
    <xf numFmtId="0" fontId="16" fillId="50" borderId="10" xfId="0" applyFont="1" applyFill="1" applyBorder="1" applyAlignment="1">
      <alignment vertical="center"/>
    </xf>
    <xf numFmtId="0" fontId="24" fillId="51" borderId="35" xfId="0" applyFont="1" applyFill="1" applyBorder="1" applyAlignment="1">
      <alignment horizontal="center" vertical="center" wrapText="1"/>
    </xf>
    <xf numFmtId="0" fontId="20" fillId="52" borderId="35" xfId="0" applyFont="1" applyFill="1" applyBorder="1" applyAlignment="1">
      <alignment vertical="top" wrapText="1"/>
    </xf>
    <xf numFmtId="0" fontId="20" fillId="53" borderId="35" xfId="0" applyFont="1" applyFill="1" applyBorder="1" applyAlignment="1">
      <alignment vertical="top" wrapText="1"/>
    </xf>
    <xf numFmtId="0" fontId="24" fillId="54" borderId="35" xfId="0" applyFont="1" applyFill="1" applyBorder="1" applyAlignment="1">
      <alignment horizontal="center" vertical="center" wrapText="1"/>
    </xf>
    <xf numFmtId="0" fontId="20" fillId="55" borderId="35" xfId="0" applyFont="1" applyFill="1" applyBorder="1" applyAlignment="1">
      <alignment vertical="top" wrapText="1"/>
    </xf>
    <xf numFmtId="0" fontId="24" fillId="56" borderId="35" xfId="0" applyFont="1" applyFill="1" applyBorder="1" applyAlignment="1">
      <alignment horizontal="center" vertical="center" wrapText="1"/>
    </xf>
    <xf numFmtId="0" fontId="20" fillId="57" borderId="35" xfId="0" applyFont="1" applyFill="1" applyBorder="1" applyAlignment="1">
      <alignment vertical="top" wrapText="1"/>
    </xf>
    <xf numFmtId="0" fontId="24" fillId="58" borderId="35" xfId="0" applyFont="1" applyFill="1" applyBorder="1" applyAlignment="1">
      <alignment horizontal="center" vertical="center" wrapText="1"/>
    </xf>
    <xf numFmtId="0" fontId="20" fillId="59" borderId="35" xfId="0" applyFont="1" applyFill="1" applyBorder="1" applyAlignment="1">
      <alignment vertical="top" wrapText="1"/>
    </xf>
    <xf numFmtId="0" fontId="16" fillId="50" borderId="10" xfId="0" applyFont="1" applyFill="1" applyBorder="1"/>
    <xf numFmtId="0" fontId="18" fillId="50" borderId="10" xfId="0" applyFont="1" applyFill="1" applyBorder="1"/>
    <xf numFmtId="0" fontId="16" fillId="62" borderId="10" xfId="0" applyFont="1" applyFill="1" applyBorder="1" applyAlignment="1">
      <alignment vertical="center"/>
    </xf>
    <xf numFmtId="0" fontId="16" fillId="62" borderId="10" xfId="0" applyFont="1" applyFill="1" applyBorder="1"/>
    <xf numFmtId="0" fontId="16" fillId="64" borderId="10" xfId="0" applyFont="1" applyFill="1" applyBorder="1" applyAlignment="1">
      <alignment vertical="center"/>
    </xf>
    <xf numFmtId="0" fontId="27" fillId="63" borderId="10" xfId="0" applyFont="1" applyFill="1" applyBorder="1"/>
    <xf numFmtId="0" fontId="16" fillId="33" borderId="10" xfId="0" applyFont="1" applyFill="1" applyBorder="1" applyAlignment="1">
      <alignment horizontal="left" vertical="center" wrapText="1"/>
    </xf>
    <xf numFmtId="0" fontId="16" fillId="33" borderId="18" xfId="0" applyFont="1" applyFill="1" applyBorder="1" applyAlignment="1">
      <alignment vertical="center" wrapText="1"/>
    </xf>
    <xf numFmtId="0" fontId="27" fillId="65" borderId="10" xfId="0" applyFont="1" applyFill="1" applyBorder="1" applyAlignment="1">
      <alignment horizontal="left" vertical="center" wrapText="1"/>
    </xf>
    <xf numFmtId="0" fontId="27" fillId="65" borderId="17" xfId="0" applyFont="1" applyFill="1" applyBorder="1" applyAlignment="1">
      <alignment horizontal="right" wrapText="1"/>
    </xf>
    <xf numFmtId="0" fontId="27" fillId="65" borderId="18" xfId="0" applyFont="1" applyFill="1" applyBorder="1" applyAlignment="1">
      <alignment horizontal="right"/>
    </xf>
    <xf numFmtId="0" fontId="16" fillId="65" borderId="10" xfId="0" applyFont="1" applyFill="1" applyBorder="1" applyAlignment="1">
      <alignment horizontal="left" vertical="center" wrapText="1"/>
    </xf>
    <xf numFmtId="0" fontId="16" fillId="65" borderId="16" xfId="0" applyFont="1" applyFill="1" applyBorder="1" applyAlignment="1">
      <alignment horizontal="left" vertical="center" wrapText="1"/>
    </xf>
    <xf numFmtId="0" fontId="16" fillId="65" borderId="21" xfId="0" applyFont="1" applyFill="1" applyBorder="1" applyAlignment="1">
      <alignment horizontal="left" vertical="center" wrapText="1"/>
    </xf>
    <xf numFmtId="0" fontId="12" fillId="9" borderId="7" xfId="0" applyFont="1" applyFill="1" applyBorder="1" applyAlignment="1">
      <alignment horizontal="center" vertical="top" wrapText="1"/>
    </xf>
    <xf numFmtId="0" fontId="11" fillId="9" borderId="8" xfId="0" applyFont="1" applyFill="1" applyBorder="1" applyAlignment="1">
      <alignment vertical="top" wrapText="1"/>
    </xf>
    <xf numFmtId="0" fontId="12" fillId="68" borderId="7" xfId="0" applyFont="1" applyFill="1" applyBorder="1" applyAlignment="1">
      <alignment horizontal="center" vertical="top" wrapText="1"/>
    </xf>
    <xf numFmtId="0" fontId="11" fillId="68" borderId="8" xfId="0" applyFont="1" applyFill="1" applyBorder="1" applyAlignment="1">
      <alignment vertical="top" wrapText="1"/>
    </xf>
    <xf numFmtId="0" fontId="12" fillId="69" borderId="7" xfId="0" applyFont="1" applyFill="1" applyBorder="1" applyAlignment="1">
      <alignment horizontal="center" vertical="top" wrapText="1"/>
    </xf>
    <xf numFmtId="0" fontId="11" fillId="69" borderId="8" xfId="0" applyFont="1" applyFill="1" applyBorder="1" applyAlignment="1">
      <alignment vertical="top" wrapText="1"/>
    </xf>
    <xf numFmtId="0" fontId="12" fillId="70" borderId="7" xfId="0" applyFont="1" applyFill="1" applyBorder="1" applyAlignment="1">
      <alignment horizontal="center" vertical="top" wrapText="1"/>
    </xf>
    <xf numFmtId="0" fontId="11" fillId="70" borderId="8" xfId="0" applyFont="1" applyFill="1" applyBorder="1" applyAlignment="1">
      <alignment vertical="top" wrapText="1"/>
    </xf>
    <xf numFmtId="0" fontId="25" fillId="71" borderId="7" xfId="0" applyFont="1" applyFill="1" applyBorder="1" applyAlignment="1">
      <alignment horizontal="center" vertical="top" wrapText="1"/>
    </xf>
    <xf numFmtId="0" fontId="11" fillId="71" borderId="8" xfId="0" applyFont="1" applyFill="1" applyBorder="1" applyAlignment="1">
      <alignment vertical="top" wrapText="1"/>
    </xf>
    <xf numFmtId="0" fontId="18" fillId="28" borderId="35" xfId="0" applyFont="1" applyFill="1" applyBorder="1" applyAlignment="1">
      <alignment vertical="center" wrapText="1"/>
    </xf>
    <xf numFmtId="0" fontId="18" fillId="28" borderId="35" xfId="0" applyFont="1" applyFill="1" applyBorder="1" applyAlignment="1">
      <alignment horizontal="center" vertical="center" wrapText="1"/>
    </xf>
    <xf numFmtId="0" fontId="20" fillId="28" borderId="35" xfId="0" applyFont="1" applyFill="1" applyBorder="1" applyAlignment="1">
      <alignment vertical="center" wrapText="1"/>
    </xf>
    <xf numFmtId="0" fontId="20" fillId="28" borderId="35" xfId="0" applyFont="1" applyFill="1" applyBorder="1" applyAlignment="1">
      <alignment horizontal="center" vertical="center" wrapText="1"/>
    </xf>
    <xf numFmtId="0" fontId="22" fillId="74" borderId="10" xfId="0" applyFont="1" applyFill="1" applyBorder="1"/>
    <xf numFmtId="0" fontId="27" fillId="75" borderId="10" xfId="0" applyFont="1" applyFill="1" applyBorder="1"/>
    <xf numFmtId="0" fontId="22" fillId="77" borderId="10" xfId="0" applyFont="1" applyFill="1" applyBorder="1"/>
    <xf numFmtId="0" fontId="16" fillId="78" borderId="10" xfId="0" applyFont="1" applyFill="1" applyBorder="1" applyAlignment="1">
      <alignment vertical="center"/>
    </xf>
    <xf numFmtId="0" fontId="16" fillId="78" borderId="10" xfId="0" applyFont="1" applyFill="1" applyBorder="1"/>
    <xf numFmtId="0" fontId="0" fillId="0" borderId="14" xfId="2" applyFont="1"/>
    <xf numFmtId="0" fontId="0" fillId="9" borderId="55" xfId="2" applyFont="1" applyFill="1" applyBorder="1"/>
    <xf numFmtId="0" fontId="0" fillId="9" borderId="54" xfId="2" applyFont="1" applyFill="1" applyBorder="1"/>
    <xf numFmtId="0" fontId="0" fillId="9" borderId="52" xfId="2" applyFont="1" applyFill="1" applyBorder="1"/>
    <xf numFmtId="0" fontId="0" fillId="9" borderId="51" xfId="2" applyFont="1" applyFill="1" applyBorder="1"/>
    <xf numFmtId="0" fontId="0" fillId="9" borderId="49" xfId="2" applyFont="1" applyFill="1" applyBorder="1"/>
    <xf numFmtId="0" fontId="0" fillId="9" borderId="48" xfId="2" applyFont="1" applyFill="1" applyBorder="1"/>
    <xf numFmtId="0" fontId="13" fillId="9" borderId="47" xfId="2" applyFont="1" applyFill="1" applyBorder="1"/>
    <xf numFmtId="0" fontId="0" fillId="0" borderId="35" xfId="4" applyFont="1" applyBorder="1" applyAlignment="1">
      <alignment vertical="top"/>
    </xf>
    <xf numFmtId="0" fontId="0" fillId="0" borderId="14" xfId="4" applyFont="1" applyAlignment="1">
      <alignment vertical="top"/>
    </xf>
    <xf numFmtId="0" fontId="12" fillId="0" borderId="14" xfId="4" applyFont="1" applyAlignment="1">
      <alignment vertical="top"/>
    </xf>
    <xf numFmtId="0" fontId="11" fillId="0" borderId="14" xfId="4" applyFont="1" applyAlignment="1">
      <alignment vertical="top"/>
    </xf>
    <xf numFmtId="0" fontId="4" fillId="0" borderId="14" xfId="4" applyFont="1" applyAlignment="1">
      <alignment vertical="top"/>
    </xf>
    <xf numFmtId="9" fontId="0" fillId="0" borderId="35" xfId="4" applyNumberFormat="1" applyFont="1" applyBorder="1" applyAlignment="1">
      <alignment vertical="top"/>
    </xf>
    <xf numFmtId="0" fontId="7" fillId="0" borderId="35" xfId="4" applyFont="1" applyBorder="1" applyAlignment="1">
      <alignment horizontal="right" vertical="top"/>
    </xf>
    <xf numFmtId="9" fontId="0" fillId="0" borderId="14" xfId="4" applyNumberFormat="1" applyFont="1" applyAlignment="1">
      <alignment vertical="top"/>
    </xf>
    <xf numFmtId="2" fontId="0" fillId="0" borderId="35" xfId="4" applyNumberFormat="1" applyFont="1" applyBorder="1" applyAlignment="1">
      <alignment vertical="top"/>
    </xf>
    <xf numFmtId="0" fontId="0" fillId="76" borderId="42" xfId="4" applyFont="1" applyFill="1" applyBorder="1" applyAlignment="1">
      <alignment vertical="top" wrapText="1"/>
    </xf>
    <xf numFmtId="165" fontId="0" fillId="76" borderId="42" xfId="4" applyNumberFormat="1" applyFont="1" applyFill="1" applyBorder="1" applyAlignment="1">
      <alignment vertical="top" wrapText="1"/>
    </xf>
    <xf numFmtId="9" fontId="0" fillId="76" borderId="43" xfId="3" applyFont="1" applyFill="1" applyBorder="1" applyAlignment="1">
      <alignment vertical="top" wrapText="1"/>
    </xf>
    <xf numFmtId="0" fontId="0" fillId="76" borderId="40" xfId="4" applyFont="1" applyFill="1" applyBorder="1" applyAlignment="1">
      <alignment vertical="top" wrapText="1"/>
    </xf>
    <xf numFmtId="165" fontId="0" fillId="76" borderId="40" xfId="4" applyNumberFormat="1" applyFont="1" applyFill="1" applyBorder="1" applyAlignment="1">
      <alignment vertical="top" wrapText="1"/>
    </xf>
    <xf numFmtId="9" fontId="0" fillId="76" borderId="41" xfId="3" applyFont="1" applyFill="1" applyBorder="1" applyAlignment="1">
      <alignment vertical="top" wrapText="1"/>
    </xf>
    <xf numFmtId="0" fontId="0" fillId="76" borderId="45" xfId="4" applyFont="1" applyFill="1" applyBorder="1" applyAlignment="1">
      <alignment vertical="top" wrapText="1"/>
    </xf>
    <xf numFmtId="165" fontId="0" fillId="76" borderId="45" xfId="4" applyNumberFormat="1" applyFont="1" applyFill="1" applyBorder="1" applyAlignment="1">
      <alignment vertical="top" wrapText="1"/>
    </xf>
    <xf numFmtId="0" fontId="0" fillId="61" borderId="42" xfId="4" applyFont="1" applyFill="1" applyBorder="1" applyAlignment="1">
      <alignment vertical="top" wrapText="1"/>
    </xf>
    <xf numFmtId="165" fontId="0" fillId="61" borderId="42" xfId="4" applyNumberFormat="1" applyFont="1" applyFill="1" applyBorder="1" applyAlignment="1">
      <alignment vertical="top" wrapText="1"/>
    </xf>
    <xf numFmtId="9" fontId="0" fillId="61" borderId="43" xfId="3" applyFont="1" applyFill="1" applyBorder="1" applyAlignment="1">
      <alignment vertical="top" wrapText="1"/>
    </xf>
    <xf numFmtId="0" fontId="0" fillId="61" borderId="45" xfId="4" applyFont="1" applyFill="1" applyBorder="1" applyAlignment="1">
      <alignment vertical="top" wrapText="1"/>
    </xf>
    <xf numFmtId="165" fontId="0" fillId="61" borderId="45" xfId="4" applyNumberFormat="1" applyFont="1" applyFill="1" applyBorder="1" applyAlignment="1">
      <alignment vertical="top" wrapText="1"/>
    </xf>
    <xf numFmtId="0" fontId="0" fillId="44" borderId="42" xfId="4" applyFont="1" applyFill="1" applyBorder="1" applyAlignment="1">
      <alignment vertical="top" wrapText="1"/>
    </xf>
    <xf numFmtId="165" fontId="0" fillId="44" borderId="42" xfId="4" applyNumberFormat="1" applyFont="1" applyFill="1" applyBorder="1" applyAlignment="1">
      <alignment vertical="top" wrapText="1"/>
    </xf>
    <xf numFmtId="9" fontId="0" fillId="44" borderId="43" xfId="3" applyFont="1" applyFill="1" applyBorder="1" applyAlignment="1">
      <alignment vertical="top" wrapText="1"/>
    </xf>
    <xf numFmtId="0" fontId="0" fillId="44" borderId="40" xfId="4" applyFont="1" applyFill="1" applyBorder="1" applyAlignment="1">
      <alignment vertical="top" wrapText="1"/>
    </xf>
    <xf numFmtId="165" fontId="0" fillId="44" borderId="40" xfId="4" applyNumberFormat="1" applyFont="1" applyFill="1" applyBorder="1" applyAlignment="1">
      <alignment vertical="top" wrapText="1"/>
    </xf>
    <xf numFmtId="9" fontId="0" fillId="44" borderId="41" xfId="3" applyFont="1" applyFill="1" applyBorder="1" applyAlignment="1">
      <alignment vertical="top" wrapText="1"/>
    </xf>
    <xf numFmtId="0" fontId="0" fillId="44" borderId="45" xfId="4" applyFont="1" applyFill="1" applyBorder="1" applyAlignment="1">
      <alignment vertical="top" wrapText="1"/>
    </xf>
    <xf numFmtId="165" fontId="0" fillId="44" borderId="45" xfId="4" applyNumberFormat="1" applyFont="1" applyFill="1" applyBorder="1" applyAlignment="1">
      <alignment vertical="top" wrapText="1"/>
    </xf>
    <xf numFmtId="0" fontId="0" fillId="49" borderId="30" xfId="4" applyFont="1" applyFill="1" applyBorder="1" applyAlignment="1">
      <alignment vertical="top" wrapText="1"/>
    </xf>
    <xf numFmtId="165" fontId="0" fillId="49" borderId="30" xfId="4" applyNumberFormat="1" applyFont="1" applyFill="1" applyBorder="1" applyAlignment="1">
      <alignment vertical="top" wrapText="1"/>
    </xf>
    <xf numFmtId="9" fontId="0" fillId="49" borderId="31" xfId="3" applyFont="1" applyFill="1" applyBorder="1" applyAlignment="1">
      <alignment vertical="top" wrapText="1"/>
    </xf>
    <xf numFmtId="0" fontId="0" fillId="49" borderId="35" xfId="4" applyFont="1" applyFill="1" applyBorder="1" applyAlignment="1">
      <alignment vertical="top" wrapText="1"/>
    </xf>
    <xf numFmtId="165" fontId="0" fillId="49" borderId="35" xfId="4" applyNumberFormat="1" applyFont="1" applyFill="1" applyBorder="1" applyAlignment="1">
      <alignment vertical="top" wrapText="1"/>
    </xf>
    <xf numFmtId="9" fontId="0" fillId="49" borderId="36" xfId="3" applyFont="1" applyFill="1" applyBorder="1" applyAlignment="1">
      <alignment vertical="top" wrapText="1"/>
    </xf>
    <xf numFmtId="0" fontId="0" fillId="49" borderId="40" xfId="4" applyFont="1" applyFill="1" applyBorder="1" applyAlignment="1">
      <alignment vertical="top" wrapText="1"/>
    </xf>
    <xf numFmtId="165" fontId="0" fillId="49" borderId="40" xfId="4" applyNumberFormat="1" applyFont="1" applyFill="1" applyBorder="1" applyAlignment="1">
      <alignment vertical="top" wrapText="1"/>
    </xf>
    <xf numFmtId="0" fontId="0" fillId="49" borderId="35" xfId="4" applyFont="1" applyFill="1" applyBorder="1" applyAlignment="1">
      <alignment vertical="top"/>
    </xf>
    <xf numFmtId="0" fontId="0" fillId="44" borderId="35" xfId="4" applyFont="1" applyFill="1" applyBorder="1" applyAlignment="1">
      <alignment vertical="top"/>
    </xf>
    <xf numFmtId="0" fontId="0" fillId="76" borderId="35" xfId="4" applyFont="1" applyFill="1" applyBorder="1" applyAlignment="1">
      <alignment vertical="top"/>
    </xf>
    <xf numFmtId="0" fontId="0" fillId="7" borderId="35" xfId="4" applyFont="1" applyFill="1" applyBorder="1" applyAlignment="1">
      <alignment vertical="top"/>
    </xf>
    <xf numFmtId="0" fontId="0" fillId="9" borderId="14" xfId="4" applyFont="1" applyFill="1" applyAlignment="1">
      <alignment vertical="top"/>
    </xf>
    <xf numFmtId="0" fontId="0" fillId="9" borderId="63" xfId="4" applyFont="1" applyFill="1" applyBorder="1" applyAlignment="1">
      <alignment vertical="top"/>
    </xf>
    <xf numFmtId="0" fontId="0" fillId="9" borderId="29" xfId="4" applyFont="1" applyFill="1" applyBorder="1" applyAlignment="1">
      <alignment vertical="top" wrapText="1"/>
    </xf>
    <xf numFmtId="0" fontId="0" fillId="9" borderId="30" xfId="4" applyFont="1" applyFill="1" applyBorder="1" applyAlignment="1">
      <alignment vertical="top" wrapText="1"/>
    </xf>
    <xf numFmtId="0" fontId="0" fillId="9" borderId="34" xfId="4" applyFont="1" applyFill="1" applyBorder="1" applyAlignment="1">
      <alignment vertical="top" wrapText="1"/>
    </xf>
    <xf numFmtId="0" fontId="0" fillId="9" borderId="35" xfId="4" applyFont="1" applyFill="1" applyBorder="1" applyAlignment="1">
      <alignment vertical="top" wrapText="1"/>
    </xf>
    <xf numFmtId="0" fontId="0" fillId="9" borderId="39" xfId="4" applyFont="1" applyFill="1" applyBorder="1" applyAlignment="1">
      <alignment vertical="top" wrapText="1"/>
    </xf>
    <xf numFmtId="0" fontId="0" fillId="9" borderId="40" xfId="4" applyFont="1" applyFill="1" applyBorder="1" applyAlignment="1">
      <alignment vertical="top" wrapText="1"/>
    </xf>
    <xf numFmtId="0" fontId="0" fillId="9" borderId="44" xfId="4" applyFont="1" applyFill="1" applyBorder="1" applyAlignment="1">
      <alignment vertical="top" wrapText="1"/>
    </xf>
    <xf numFmtId="0" fontId="0" fillId="9" borderId="45" xfId="4" applyFont="1" applyFill="1" applyBorder="1" applyAlignment="1">
      <alignment vertical="top" wrapText="1"/>
    </xf>
    <xf numFmtId="0" fontId="0" fillId="82" borderId="30" xfId="4" applyFont="1" applyFill="1" applyBorder="1" applyAlignment="1">
      <alignment vertical="top" wrapText="1"/>
    </xf>
    <xf numFmtId="165" fontId="0" fillId="82" borderId="30" xfId="4" applyNumberFormat="1" applyFont="1" applyFill="1" applyBorder="1" applyAlignment="1">
      <alignment vertical="top" wrapText="1"/>
    </xf>
    <xf numFmtId="9" fontId="0" fillId="82" borderId="31" xfId="3" applyFont="1" applyFill="1" applyBorder="1" applyAlignment="1">
      <alignment vertical="top" wrapText="1"/>
    </xf>
    <xf numFmtId="0" fontId="0" fillId="82" borderId="35" xfId="4" applyFont="1" applyFill="1" applyBorder="1" applyAlignment="1">
      <alignment vertical="top" wrapText="1"/>
    </xf>
    <xf numFmtId="165" fontId="0" fillId="82" borderId="35" xfId="4" applyNumberFormat="1" applyFont="1" applyFill="1" applyBorder="1" applyAlignment="1">
      <alignment vertical="top" wrapText="1"/>
    </xf>
    <xf numFmtId="9" fontId="0" fillId="82" borderId="36" xfId="3" applyFont="1" applyFill="1" applyBorder="1" applyAlignment="1">
      <alignment vertical="top" wrapText="1"/>
    </xf>
    <xf numFmtId="0" fontId="0" fillId="82" borderId="40" xfId="4" applyFont="1" applyFill="1" applyBorder="1" applyAlignment="1">
      <alignment vertical="top" wrapText="1"/>
    </xf>
    <xf numFmtId="165" fontId="0" fillId="82" borderId="40" xfId="4" applyNumberFormat="1" applyFont="1" applyFill="1" applyBorder="1" applyAlignment="1">
      <alignment vertical="top" wrapText="1"/>
    </xf>
    <xf numFmtId="0" fontId="0" fillId="82" borderId="35" xfId="4" applyFont="1" applyFill="1" applyBorder="1" applyAlignment="1">
      <alignment vertical="top"/>
    </xf>
    <xf numFmtId="0" fontId="35" fillId="79" borderId="14" xfId="4" applyFont="1" applyFill="1" applyAlignment="1">
      <alignment horizontal="center" vertical="top" wrapText="1"/>
    </xf>
    <xf numFmtId="0" fontId="0" fillId="9" borderId="65" xfId="4" applyFont="1" applyFill="1" applyBorder="1" applyAlignment="1">
      <alignment vertical="top"/>
    </xf>
    <xf numFmtId="0" fontId="0" fillId="9" borderId="66" xfId="4" applyFont="1" applyFill="1" applyBorder="1" applyAlignment="1">
      <alignment vertical="top"/>
    </xf>
    <xf numFmtId="9" fontId="0" fillId="49" borderId="47" xfId="3" applyFont="1" applyFill="1" applyBorder="1" applyAlignment="1">
      <alignment vertical="top" wrapText="1"/>
    </xf>
    <xf numFmtId="9" fontId="0" fillId="49" borderId="67" xfId="4" applyNumberFormat="1" applyFont="1" applyFill="1" applyBorder="1" applyAlignment="1">
      <alignment vertical="top"/>
    </xf>
    <xf numFmtId="9" fontId="0" fillId="82" borderId="47" xfId="3" applyFont="1" applyFill="1" applyBorder="1" applyAlignment="1">
      <alignment vertical="top" wrapText="1"/>
    </xf>
    <xf numFmtId="9" fontId="0" fillId="82" borderId="67" xfId="4" applyNumberFormat="1" applyFont="1" applyFill="1" applyBorder="1" applyAlignment="1">
      <alignment vertical="top"/>
    </xf>
    <xf numFmtId="9" fontId="0" fillId="61" borderId="38" xfId="3" applyFont="1" applyFill="1" applyBorder="1" applyAlignment="1">
      <alignment vertical="top" wrapText="1"/>
    </xf>
    <xf numFmtId="9" fontId="0" fillId="61" borderId="67" xfId="4" applyNumberFormat="1" applyFont="1" applyFill="1" applyBorder="1" applyAlignment="1">
      <alignment vertical="top"/>
    </xf>
    <xf numFmtId="9" fontId="0" fillId="76" borderId="38" xfId="3" applyFont="1" applyFill="1" applyBorder="1" applyAlignment="1">
      <alignment vertical="top" wrapText="1"/>
    </xf>
    <xf numFmtId="9" fontId="0" fillId="76" borderId="67" xfId="4" applyNumberFormat="1" applyFont="1" applyFill="1" applyBorder="1" applyAlignment="1">
      <alignment vertical="top"/>
    </xf>
    <xf numFmtId="0" fontId="0" fillId="0" borderId="57" xfId="4" applyFont="1" applyBorder="1" applyAlignment="1">
      <alignment vertical="top"/>
    </xf>
    <xf numFmtId="9" fontId="4" fillId="9" borderId="33" xfId="3" applyFont="1" applyFill="1" applyBorder="1" applyAlignment="1">
      <alignment vertical="top"/>
    </xf>
    <xf numFmtId="0" fontId="0" fillId="7" borderId="56" xfId="4" applyFont="1" applyFill="1" applyBorder="1" applyAlignment="1">
      <alignment vertical="top"/>
    </xf>
    <xf numFmtId="2" fontId="4" fillId="7" borderId="33" xfId="4" applyNumberFormat="1" applyFont="1" applyFill="1" applyBorder="1" applyAlignment="1">
      <alignment vertical="top"/>
    </xf>
    <xf numFmtId="0" fontId="0" fillId="49" borderId="68" xfId="4" applyFont="1" applyFill="1" applyBorder="1" applyAlignment="1">
      <alignment vertical="top"/>
    </xf>
    <xf numFmtId="9" fontId="0" fillId="0" borderId="68" xfId="4" applyNumberFormat="1" applyFont="1" applyBorder="1" applyAlignment="1">
      <alignment vertical="top"/>
    </xf>
    <xf numFmtId="2" fontId="0" fillId="0" borderId="68" xfId="4" applyNumberFormat="1" applyFont="1" applyBorder="1" applyAlignment="1">
      <alignment vertical="top"/>
    </xf>
    <xf numFmtId="0" fontId="0" fillId="49" borderId="73" xfId="4" applyFont="1" applyFill="1" applyBorder="1" applyAlignment="1">
      <alignment vertical="top"/>
    </xf>
    <xf numFmtId="9" fontId="0" fillId="0" borderId="73" xfId="4" applyNumberFormat="1" applyFont="1" applyBorder="1" applyAlignment="1">
      <alignment vertical="top"/>
    </xf>
    <xf numFmtId="2" fontId="0" fillId="0" borderId="73" xfId="4" applyNumberFormat="1" applyFont="1" applyBorder="1" applyAlignment="1">
      <alignment vertical="top"/>
    </xf>
    <xf numFmtId="0" fontId="3" fillId="0" borderId="74" xfId="4" applyFont="1" applyBorder="1" applyAlignment="1">
      <alignment horizontal="right" vertical="top"/>
    </xf>
    <xf numFmtId="0" fontId="3" fillId="0" borderId="76" xfId="4" applyFont="1" applyBorder="1" applyAlignment="1">
      <alignment horizontal="right" vertical="top"/>
    </xf>
    <xf numFmtId="0" fontId="3" fillId="0" borderId="78" xfId="4" applyFont="1" applyBorder="1" applyAlignment="1">
      <alignment horizontal="right" vertical="top"/>
    </xf>
    <xf numFmtId="0" fontId="0" fillId="82" borderId="73" xfId="4" applyFont="1" applyFill="1" applyBorder="1" applyAlignment="1">
      <alignment vertical="top"/>
    </xf>
    <xf numFmtId="0" fontId="0" fillId="82" borderId="68" xfId="4" applyFont="1" applyFill="1" applyBorder="1" applyAlignment="1">
      <alignment vertical="top"/>
    </xf>
    <xf numFmtId="0" fontId="0" fillId="44" borderId="73" xfId="4" applyFont="1" applyFill="1" applyBorder="1" applyAlignment="1">
      <alignment vertical="top"/>
    </xf>
    <xf numFmtId="0" fontId="0" fillId="44" borderId="68" xfId="4" applyFont="1" applyFill="1" applyBorder="1" applyAlignment="1">
      <alignment vertical="top"/>
    </xf>
    <xf numFmtId="0" fontId="0" fillId="61" borderId="73" xfId="4" applyFont="1" applyFill="1" applyBorder="1" applyAlignment="1">
      <alignment vertical="top"/>
    </xf>
    <xf numFmtId="0" fontId="0" fillId="61" borderId="68" xfId="4" applyFont="1" applyFill="1" applyBorder="1" applyAlignment="1">
      <alignment vertical="top"/>
    </xf>
    <xf numFmtId="0" fontId="0" fillId="76" borderId="73" xfId="4" applyFont="1" applyFill="1" applyBorder="1" applyAlignment="1">
      <alignment vertical="top"/>
    </xf>
    <xf numFmtId="0" fontId="0" fillId="76" borderId="68" xfId="4" applyFont="1" applyFill="1" applyBorder="1" applyAlignment="1">
      <alignment vertical="top"/>
    </xf>
    <xf numFmtId="0" fontId="36" fillId="31" borderId="79" xfId="4" applyFont="1" applyFill="1" applyBorder="1" applyAlignment="1">
      <alignment vertical="top"/>
    </xf>
    <xf numFmtId="2" fontId="0" fillId="9" borderId="80" xfId="4" applyNumberFormat="1" applyFont="1" applyFill="1" applyBorder="1" applyAlignment="1">
      <alignment vertical="top"/>
    </xf>
    <xf numFmtId="0" fontId="3" fillId="9" borderId="81" xfId="4" applyFont="1" applyFill="1" applyBorder="1" applyAlignment="1">
      <alignment horizontal="right" vertical="top"/>
    </xf>
    <xf numFmtId="0" fontId="36" fillId="81" borderId="79" xfId="4" applyFont="1" applyFill="1" applyBorder="1" applyAlignment="1">
      <alignment vertical="top"/>
    </xf>
    <xf numFmtId="0" fontId="36" fillId="36" borderId="79" xfId="4" applyFont="1" applyFill="1" applyBorder="1" applyAlignment="1">
      <alignment vertical="top"/>
    </xf>
    <xf numFmtId="9" fontId="0" fillId="9" borderId="80" xfId="4" applyNumberFormat="1" applyFont="1" applyFill="1" applyBorder="1" applyAlignment="1">
      <alignment vertical="top"/>
    </xf>
    <xf numFmtId="0" fontId="0" fillId="9" borderId="80" xfId="4" applyFont="1" applyFill="1" applyBorder="1" applyAlignment="1">
      <alignment vertical="top"/>
    </xf>
    <xf numFmtId="0" fontId="0" fillId="9" borderId="81" xfId="4" applyFont="1" applyFill="1" applyBorder="1" applyAlignment="1">
      <alignment vertical="top"/>
    </xf>
    <xf numFmtId="0" fontId="4" fillId="7" borderId="61" xfId="4" applyFont="1" applyFill="1" applyBorder="1" applyAlignment="1">
      <alignment vertical="top"/>
    </xf>
    <xf numFmtId="0" fontId="0" fillId="7" borderId="60" xfId="4" applyFont="1" applyFill="1" applyBorder="1" applyAlignment="1">
      <alignment vertical="top"/>
    </xf>
    <xf numFmtId="9" fontId="8" fillId="7" borderId="60" xfId="4" applyNumberFormat="1" applyFont="1" applyFill="1" applyBorder="1" applyAlignment="1">
      <alignment vertical="top"/>
    </xf>
    <xf numFmtId="0" fontId="0" fillId="7" borderId="69" xfId="4" applyFont="1" applyFill="1" applyBorder="1" applyAlignment="1">
      <alignment vertical="top"/>
    </xf>
    <xf numFmtId="9" fontId="0" fillId="44" borderId="38" xfId="3" applyFont="1" applyFill="1" applyBorder="1" applyAlignment="1">
      <alignment vertical="top" wrapText="1"/>
    </xf>
    <xf numFmtId="9" fontId="0" fillId="44" borderId="67" xfId="4" applyNumberFormat="1" applyFont="1" applyFill="1" applyBorder="1" applyAlignment="1">
      <alignment vertical="top"/>
    </xf>
    <xf numFmtId="0" fontId="21" fillId="86" borderId="10" xfId="0" applyFont="1" applyFill="1" applyBorder="1"/>
    <xf numFmtId="0" fontId="27" fillId="87" borderId="10" xfId="0" applyFont="1" applyFill="1" applyBorder="1"/>
    <xf numFmtId="0" fontId="16" fillId="88" borderId="10" xfId="0" applyFont="1" applyFill="1" applyBorder="1" applyAlignment="1">
      <alignment vertical="center"/>
    </xf>
    <xf numFmtId="0" fontId="16" fillId="88" borderId="10" xfId="0" applyFont="1" applyFill="1" applyBorder="1" applyAlignment="1">
      <alignment vertical="center" wrapText="1"/>
    </xf>
    <xf numFmtId="0" fontId="16" fillId="88" borderId="10" xfId="0" applyFont="1" applyFill="1" applyBorder="1"/>
    <xf numFmtId="0" fontId="0" fillId="40" borderId="50" xfId="2" applyFont="1" applyFill="1" applyBorder="1"/>
    <xf numFmtId="0" fontId="0" fillId="82" borderId="50" xfId="2" applyFont="1" applyFill="1" applyBorder="1"/>
    <xf numFmtId="0" fontId="0" fillId="44" borderId="50" xfId="2" applyFont="1" applyFill="1" applyBorder="1"/>
    <xf numFmtId="0" fontId="0" fillId="61" borderId="50" xfId="2" applyFont="1" applyFill="1" applyBorder="1"/>
    <xf numFmtId="0" fontId="0" fillId="76" borderId="50" xfId="2" applyFont="1" applyFill="1" applyBorder="1"/>
    <xf numFmtId="0" fontId="0" fillId="76" borderId="53" xfId="2" applyFont="1" applyFill="1" applyBorder="1"/>
    <xf numFmtId="0" fontId="37" fillId="31" borderId="50" xfId="2" applyFont="1" applyFill="1" applyBorder="1"/>
    <xf numFmtId="0" fontId="37" fillId="81" borderId="50" xfId="2" applyFont="1" applyFill="1" applyBorder="1"/>
    <xf numFmtId="0" fontId="37" fillId="36" borderId="50" xfId="2" applyFont="1" applyFill="1" applyBorder="1"/>
    <xf numFmtId="0" fontId="0" fillId="32" borderId="50" xfId="2" applyFont="1" applyFill="1" applyBorder="1"/>
    <xf numFmtId="0" fontId="0" fillId="83" borderId="53" xfId="2" applyFont="1" applyFill="1" applyBorder="1"/>
    <xf numFmtId="0" fontId="0" fillId="9" borderId="51" xfId="2" applyFont="1" applyFill="1" applyBorder="1" applyAlignment="1">
      <alignment wrapText="1"/>
    </xf>
    <xf numFmtId="0" fontId="0" fillId="9" borderId="54" xfId="2" applyFont="1" applyFill="1" applyBorder="1" applyAlignment="1">
      <alignment wrapText="1"/>
    </xf>
    <xf numFmtId="0" fontId="32" fillId="91" borderId="6" xfId="0" applyFont="1" applyFill="1" applyBorder="1" applyAlignment="1">
      <alignment horizontal="center" vertical="center" wrapText="1"/>
    </xf>
    <xf numFmtId="0" fontId="24" fillId="13" borderId="35" xfId="0" applyFont="1" applyFill="1" applyBorder="1" applyAlignment="1">
      <alignment horizontal="center" vertical="center" wrapText="1"/>
    </xf>
    <xf numFmtId="0" fontId="18" fillId="0" borderId="0" xfId="0" applyFont="1" applyAlignment="1">
      <alignment horizontal="left" vertical="top"/>
    </xf>
    <xf numFmtId="0" fontId="18" fillId="0" borderId="0" xfId="0" applyFont="1" applyAlignment="1">
      <alignment horizontal="left"/>
    </xf>
    <xf numFmtId="0" fontId="24" fillId="34" borderId="35" xfId="0" applyFont="1" applyFill="1" applyBorder="1" applyAlignment="1">
      <alignment horizontal="left" vertical="top" wrapText="1"/>
    </xf>
    <xf numFmtId="0" fontId="24" fillId="84" borderId="35" xfId="0" applyFont="1" applyFill="1" applyBorder="1" applyAlignment="1">
      <alignment horizontal="left" vertical="top" wrapText="1"/>
    </xf>
    <xf numFmtId="0" fontId="24" fillId="85" borderId="35" xfId="0" applyFont="1" applyFill="1" applyBorder="1" applyAlignment="1">
      <alignment horizontal="left" vertical="top" wrapText="1"/>
    </xf>
    <xf numFmtId="0" fontId="24" fillId="45" borderId="35" xfId="0" applyFont="1" applyFill="1" applyBorder="1" applyAlignment="1">
      <alignment horizontal="left" vertical="top" wrapText="1"/>
    </xf>
    <xf numFmtId="0" fontId="24" fillId="35" borderId="35" xfId="0" applyFont="1" applyFill="1" applyBorder="1" applyAlignment="1">
      <alignment horizontal="left" vertical="top" wrapText="1"/>
    </xf>
    <xf numFmtId="0" fontId="24" fillId="60" borderId="35" xfId="0" applyFont="1" applyFill="1" applyBorder="1" applyAlignment="1">
      <alignment horizontal="left" vertical="top" wrapText="1"/>
    </xf>
    <xf numFmtId="0" fontId="24" fillId="73" borderId="35" xfId="0" applyFont="1" applyFill="1" applyBorder="1" applyAlignment="1">
      <alignment horizontal="left" vertical="top" wrapText="1"/>
    </xf>
    <xf numFmtId="0" fontId="20" fillId="40" borderId="35" xfId="0" applyFont="1" applyFill="1" applyBorder="1" applyAlignment="1">
      <alignment horizontal="left" vertical="top" wrapText="1"/>
    </xf>
    <xf numFmtId="0" fontId="20" fillId="49" borderId="35" xfId="0" applyFont="1" applyFill="1" applyBorder="1" applyAlignment="1">
      <alignment horizontal="left" vertical="top" wrapText="1"/>
    </xf>
    <xf numFmtId="0" fontId="20" fillId="89" borderId="35" xfId="0" applyFont="1" applyFill="1" applyBorder="1" applyAlignment="1">
      <alignment horizontal="left" vertical="top" wrapText="1"/>
    </xf>
    <xf numFmtId="0" fontId="20" fillId="82" borderId="35" xfId="0" applyFont="1" applyFill="1" applyBorder="1" applyAlignment="1">
      <alignment horizontal="left" vertical="top" wrapText="1"/>
    </xf>
    <xf numFmtId="0" fontId="20" fillId="44" borderId="35" xfId="0" applyFont="1" applyFill="1" applyBorder="1" applyAlignment="1">
      <alignment horizontal="left" vertical="top" wrapText="1"/>
    </xf>
    <xf numFmtId="0" fontId="20" fillId="60" borderId="35" xfId="0" applyFont="1" applyFill="1" applyBorder="1" applyAlignment="1">
      <alignment horizontal="left" vertical="top" wrapText="1"/>
    </xf>
    <xf numFmtId="0" fontId="20" fillId="61" borderId="35" xfId="0" applyFont="1" applyFill="1" applyBorder="1" applyAlignment="1">
      <alignment horizontal="left" vertical="top" wrapText="1"/>
    </xf>
    <xf numFmtId="0" fontId="20" fillId="90" borderId="35" xfId="0" applyFont="1" applyFill="1" applyBorder="1" applyAlignment="1">
      <alignment horizontal="left" vertical="top" wrapText="1"/>
    </xf>
    <xf numFmtId="0" fontId="38" fillId="49" borderId="37" xfId="4" applyFont="1" applyFill="1" applyBorder="1" applyAlignment="1">
      <alignment horizontal="left" vertical="top" wrapText="1"/>
    </xf>
    <xf numFmtId="0" fontId="38" fillId="82" borderId="37" xfId="4" applyFont="1" applyFill="1" applyBorder="1" applyAlignment="1">
      <alignment horizontal="left" vertical="top" wrapText="1"/>
    </xf>
    <xf numFmtId="0" fontId="38" fillId="44" borderId="37" xfId="4" applyFont="1" applyFill="1" applyBorder="1" applyAlignment="1">
      <alignment horizontal="left" vertical="top" wrapText="1"/>
    </xf>
    <xf numFmtId="0" fontId="38" fillId="61" borderId="37" xfId="4" applyFont="1" applyFill="1" applyBorder="1" applyAlignment="1">
      <alignment horizontal="left" vertical="top" wrapText="1"/>
    </xf>
    <xf numFmtId="0" fontId="38" fillId="76" borderId="37" xfId="4" applyFont="1" applyFill="1" applyBorder="1" applyAlignment="1">
      <alignment vertical="top" wrapText="1"/>
    </xf>
    <xf numFmtId="0" fontId="31" fillId="31" borderId="27" xfId="4" applyFont="1" applyFill="1" applyBorder="1" applyAlignment="1">
      <alignment horizontal="left" vertical="top"/>
    </xf>
    <xf numFmtId="0" fontId="31" fillId="31" borderId="32" xfId="4" applyFont="1" applyFill="1" applyBorder="1" applyAlignment="1">
      <alignment horizontal="left" vertical="top"/>
    </xf>
    <xf numFmtId="0" fontId="31" fillId="31" borderId="37" xfId="4" applyFont="1" applyFill="1" applyBorder="1" applyAlignment="1">
      <alignment horizontal="left" vertical="top"/>
    </xf>
    <xf numFmtId="0" fontId="39" fillId="81" borderId="27" xfId="4" applyFont="1" applyFill="1" applyBorder="1" applyAlignment="1">
      <alignment horizontal="left" vertical="top"/>
    </xf>
    <xf numFmtId="0" fontId="39" fillId="81" borderId="32" xfId="4" applyFont="1" applyFill="1" applyBorder="1" applyAlignment="1">
      <alignment horizontal="left" vertical="top"/>
    </xf>
    <xf numFmtId="0" fontId="39" fillId="81" borderId="37" xfId="4" applyFont="1" applyFill="1" applyBorder="1" applyAlignment="1">
      <alignment horizontal="left" vertical="top"/>
    </xf>
    <xf numFmtId="0" fontId="31" fillId="36" borderId="27" xfId="4" applyFont="1" applyFill="1" applyBorder="1" applyAlignment="1">
      <alignment horizontal="left" vertical="top"/>
    </xf>
    <xf numFmtId="0" fontId="31" fillId="36" borderId="32" xfId="4" applyFont="1" applyFill="1" applyBorder="1" applyAlignment="1">
      <alignment horizontal="left" vertical="top"/>
    </xf>
    <xf numFmtId="0" fontId="31" fillId="36" borderId="37" xfId="4" applyFont="1" applyFill="1" applyBorder="1" applyAlignment="1">
      <alignment horizontal="left" vertical="top"/>
    </xf>
    <xf numFmtId="0" fontId="38" fillId="32" borderId="27" xfId="4" applyFont="1" applyFill="1" applyBorder="1" applyAlignment="1">
      <alignment horizontal="left" vertical="top"/>
    </xf>
    <xf numFmtId="0" fontId="38" fillId="32" borderId="37" xfId="4" applyFont="1" applyFill="1" applyBorder="1" applyAlignment="1">
      <alignment horizontal="left" vertical="top"/>
    </xf>
    <xf numFmtId="0" fontId="38" fillId="72" borderId="27" xfId="4" applyFont="1" applyFill="1" applyBorder="1" applyAlignment="1">
      <alignment horizontal="left" vertical="top"/>
    </xf>
    <xf numFmtId="0" fontId="38" fillId="72" borderId="32" xfId="4" applyFont="1" applyFill="1" applyBorder="1" applyAlignment="1">
      <alignment horizontal="left" vertical="top"/>
    </xf>
    <xf numFmtId="0" fontId="38" fillId="72" borderId="37" xfId="4" applyFont="1" applyFill="1" applyBorder="1" applyAlignment="1">
      <alignment horizontal="right" vertical="top"/>
    </xf>
    <xf numFmtId="0" fontId="36" fillId="31" borderId="80" xfId="4" applyFont="1" applyFill="1" applyBorder="1" applyAlignment="1">
      <alignment vertical="top" wrapText="1"/>
    </xf>
    <xf numFmtId="0" fontId="36" fillId="81" borderId="80" xfId="4" applyFont="1" applyFill="1" applyBorder="1" applyAlignment="1">
      <alignment vertical="top" wrapText="1"/>
    </xf>
    <xf numFmtId="0" fontId="36" fillId="36" borderId="80" xfId="4" applyFont="1" applyFill="1" applyBorder="1" applyAlignment="1">
      <alignment vertical="top" wrapText="1"/>
    </xf>
    <xf numFmtId="0" fontId="8" fillId="32" borderId="79" xfId="4" applyFont="1" applyFill="1" applyBorder="1" applyAlignment="1">
      <alignment vertical="top"/>
    </xf>
    <xf numFmtId="0" fontId="8" fillId="32" borderId="80" xfId="4" applyFont="1" applyFill="1" applyBorder="1" applyAlignment="1">
      <alignment vertical="top" wrapText="1"/>
    </xf>
    <xf numFmtId="0" fontId="8" fillId="83" borderId="79" xfId="4" applyFont="1" applyFill="1" applyBorder="1" applyAlignment="1">
      <alignment vertical="top"/>
    </xf>
    <xf numFmtId="0" fontId="8" fillId="83" borderId="80" xfId="4" applyFont="1" applyFill="1" applyBorder="1" applyAlignment="1">
      <alignment vertical="top" wrapText="1"/>
    </xf>
    <xf numFmtId="0" fontId="8" fillId="49" borderId="73" xfId="4" applyFont="1" applyFill="1" applyBorder="1" applyAlignment="1">
      <alignment vertical="top" wrapText="1"/>
    </xf>
    <xf numFmtId="0" fontId="8" fillId="49" borderId="35" xfId="4" applyFont="1" applyFill="1" applyBorder="1" applyAlignment="1">
      <alignment vertical="top" wrapText="1"/>
    </xf>
    <xf numFmtId="0" fontId="8" fillId="49" borderId="68" xfId="4" applyFont="1" applyFill="1" applyBorder="1" applyAlignment="1">
      <alignment vertical="top" wrapText="1"/>
    </xf>
    <xf numFmtId="0" fontId="8" fillId="82" borderId="73" xfId="4" applyFont="1" applyFill="1" applyBorder="1" applyAlignment="1">
      <alignment vertical="top" wrapText="1"/>
    </xf>
    <xf numFmtId="0" fontId="8" fillId="82" borderId="35" xfId="4" applyFont="1" applyFill="1" applyBorder="1" applyAlignment="1">
      <alignment vertical="top" wrapText="1"/>
    </xf>
    <xf numFmtId="0" fontId="8" fillId="82" borderId="68" xfId="4" applyFont="1" applyFill="1" applyBorder="1" applyAlignment="1">
      <alignment vertical="top" wrapText="1"/>
    </xf>
    <xf numFmtId="0" fontId="8" fillId="44" borderId="73" xfId="4" applyFont="1" applyFill="1" applyBorder="1" applyAlignment="1">
      <alignment vertical="top" wrapText="1"/>
    </xf>
    <xf numFmtId="0" fontId="8" fillId="44" borderId="35" xfId="4" applyFont="1" applyFill="1" applyBorder="1" applyAlignment="1">
      <alignment vertical="top" wrapText="1"/>
    </xf>
    <xf numFmtId="0" fontId="8" fillId="44" borderId="68" xfId="4" applyFont="1" applyFill="1" applyBorder="1" applyAlignment="1">
      <alignment vertical="top" wrapText="1"/>
    </xf>
    <xf numFmtId="0" fontId="8" fillId="61" borderId="73" xfId="4" applyFont="1" applyFill="1" applyBorder="1" applyAlignment="1">
      <alignment vertical="top" wrapText="1"/>
    </xf>
    <xf numFmtId="0" fontId="8" fillId="61" borderId="68" xfId="4" applyFont="1" applyFill="1" applyBorder="1" applyAlignment="1">
      <alignment vertical="top" wrapText="1"/>
    </xf>
    <xf numFmtId="0" fontId="8" fillId="76" borderId="73" xfId="4" applyFont="1" applyFill="1" applyBorder="1" applyAlignment="1">
      <alignment vertical="top" wrapText="1"/>
    </xf>
    <xf numFmtId="0" fontId="8" fillId="76" borderId="35" xfId="4" applyFont="1" applyFill="1" applyBorder="1" applyAlignment="1">
      <alignment vertical="top" wrapText="1"/>
    </xf>
    <xf numFmtId="0" fontId="8" fillId="76" borderId="68" xfId="4" applyFont="1" applyFill="1" applyBorder="1" applyAlignment="1">
      <alignment vertical="top" wrapText="1"/>
    </xf>
    <xf numFmtId="0" fontId="42" fillId="0" borderId="14" xfId="4" applyFont="1" applyAlignment="1">
      <alignment vertical="top"/>
    </xf>
    <xf numFmtId="0" fontId="0" fillId="9" borderId="64" xfId="4" applyFont="1" applyFill="1" applyBorder="1" applyAlignment="1">
      <alignment vertical="top"/>
    </xf>
    <xf numFmtId="0" fontId="0" fillId="9" borderId="0" xfId="0" applyFill="1"/>
    <xf numFmtId="0" fontId="2" fillId="9" borderId="0" xfId="0" applyFont="1" applyFill="1"/>
    <xf numFmtId="0" fontId="8" fillId="49" borderId="28" xfId="4" applyFont="1" applyFill="1" applyBorder="1" applyAlignment="1">
      <alignment horizontal="left" vertical="top" wrapText="1"/>
    </xf>
    <xf numFmtId="0" fontId="8" fillId="49" borderId="33" xfId="4" applyFont="1" applyFill="1" applyBorder="1" applyAlignment="1">
      <alignment horizontal="left" vertical="top" wrapText="1"/>
    </xf>
    <xf numFmtId="0" fontId="8" fillId="49" borderId="38" xfId="4" applyFont="1" applyFill="1" applyBorder="1" applyAlignment="1">
      <alignment horizontal="left" vertical="top" wrapText="1"/>
    </xf>
    <xf numFmtId="0" fontId="8" fillId="82" borderId="28" xfId="4" applyFont="1" applyFill="1" applyBorder="1" applyAlignment="1">
      <alignment horizontal="left" vertical="top" wrapText="1"/>
    </xf>
    <xf numFmtId="0" fontId="8" fillId="82" borderId="33" xfId="4" applyFont="1" applyFill="1" applyBorder="1" applyAlignment="1">
      <alignment horizontal="left" vertical="top" wrapText="1"/>
    </xf>
    <xf numFmtId="0" fontId="8" fillId="82" borderId="38" xfId="4" applyFont="1" applyFill="1" applyBorder="1" applyAlignment="1">
      <alignment horizontal="left" vertical="top" wrapText="1"/>
    </xf>
    <xf numFmtId="0" fontId="8" fillId="44" borderId="28" xfId="4" applyFont="1" applyFill="1" applyBorder="1" applyAlignment="1">
      <alignment horizontal="left" vertical="top" wrapText="1"/>
    </xf>
    <xf numFmtId="0" fontId="8" fillId="44" borderId="33" xfId="4" applyFont="1" applyFill="1" applyBorder="1" applyAlignment="1">
      <alignment horizontal="left" vertical="top" wrapText="1"/>
    </xf>
    <xf numFmtId="0" fontId="8" fillId="44" borderId="38" xfId="4" applyFont="1" applyFill="1" applyBorder="1" applyAlignment="1">
      <alignment horizontal="left" vertical="top" wrapText="1"/>
    </xf>
    <xf numFmtId="0" fontId="8" fillId="61" borderId="28" xfId="4" applyFont="1" applyFill="1" applyBorder="1" applyAlignment="1">
      <alignment horizontal="left" vertical="top" wrapText="1"/>
    </xf>
    <xf numFmtId="0" fontId="8" fillId="61" borderId="38" xfId="4" applyFont="1" applyFill="1" applyBorder="1" applyAlignment="1">
      <alignment horizontal="left" vertical="top" wrapText="1"/>
    </xf>
    <xf numFmtId="0" fontId="8" fillId="76" borderId="28" xfId="4" applyFont="1" applyFill="1" applyBorder="1" applyAlignment="1">
      <alignment horizontal="left" vertical="top" wrapText="1"/>
    </xf>
    <xf numFmtId="0" fontId="8" fillId="76" borderId="33" xfId="4" applyFont="1" applyFill="1" applyBorder="1" applyAlignment="1">
      <alignment horizontal="left" vertical="top" wrapText="1"/>
    </xf>
    <xf numFmtId="0" fontId="8" fillId="76" borderId="38" xfId="4" applyFont="1" applyFill="1" applyBorder="1" applyAlignment="1">
      <alignment vertical="top" wrapText="1"/>
    </xf>
    <xf numFmtId="0" fontId="37" fillId="81" borderId="80" xfId="4" applyFont="1" applyFill="1" applyBorder="1" applyAlignment="1">
      <alignment vertical="top" wrapText="1"/>
    </xf>
    <xf numFmtId="0" fontId="37" fillId="36" borderId="80" xfId="4" applyFont="1" applyFill="1" applyBorder="1" applyAlignment="1">
      <alignment vertical="top" wrapText="1"/>
    </xf>
    <xf numFmtId="0" fontId="43" fillId="57" borderId="35" xfId="0" applyFont="1" applyFill="1" applyBorder="1" applyAlignment="1">
      <alignment vertical="top" wrapText="1"/>
    </xf>
    <xf numFmtId="0" fontId="20" fillId="41" borderId="10" xfId="0" applyFont="1" applyFill="1" applyBorder="1" applyAlignment="1">
      <alignment vertical="top" wrapText="1"/>
    </xf>
    <xf numFmtId="0" fontId="16" fillId="67" borderId="10" xfId="0" applyFont="1" applyFill="1" applyBorder="1" applyAlignment="1">
      <alignment horizontal="left" vertical="top" wrapText="1"/>
    </xf>
    <xf numFmtId="0" fontId="20" fillId="92" borderId="35" xfId="0" applyFont="1" applyFill="1" applyBorder="1" applyAlignment="1">
      <alignment vertical="center" wrapText="1"/>
    </xf>
    <xf numFmtId="0" fontId="20" fillId="92" borderId="35" xfId="0" applyFont="1" applyFill="1" applyBorder="1" applyAlignment="1">
      <alignment horizontal="center" vertical="center" wrapText="1"/>
    </xf>
    <xf numFmtId="0" fontId="38" fillId="82" borderId="85" xfId="4" applyFont="1" applyFill="1" applyBorder="1" applyAlignment="1">
      <alignment horizontal="left" vertical="top" wrapText="1"/>
    </xf>
    <xf numFmtId="0" fontId="38" fillId="82" borderId="29" xfId="4" applyFont="1" applyFill="1" applyBorder="1" applyAlignment="1">
      <alignment horizontal="left" vertical="top" wrapText="1"/>
    </xf>
    <xf numFmtId="0" fontId="38" fillId="49" borderId="29" xfId="4" applyFont="1" applyFill="1" applyBorder="1" applyAlignment="1">
      <alignment horizontal="left" vertical="top" wrapText="1"/>
    </xf>
    <xf numFmtId="0" fontId="38" fillId="49" borderId="34" xfId="4" applyFont="1" applyFill="1" applyBorder="1" applyAlignment="1">
      <alignment horizontal="left" vertical="top" wrapText="1"/>
    </xf>
    <xf numFmtId="0" fontId="38" fillId="44" borderId="29" xfId="4" applyFont="1" applyFill="1" applyBorder="1" applyAlignment="1">
      <alignment horizontal="left" vertical="top" wrapText="1"/>
    </xf>
    <xf numFmtId="0" fontId="38" fillId="44" borderId="34" xfId="4" applyFont="1" applyFill="1" applyBorder="1" applyAlignment="1">
      <alignment horizontal="left" vertical="top" wrapText="1"/>
    </xf>
    <xf numFmtId="0" fontId="38" fillId="61" borderId="29" xfId="4" applyFont="1" applyFill="1" applyBorder="1" applyAlignment="1">
      <alignment horizontal="left" vertical="top" wrapText="1"/>
    </xf>
    <xf numFmtId="0" fontId="38" fillId="76" borderId="85" xfId="4" applyFont="1" applyFill="1" applyBorder="1" applyAlignment="1">
      <alignment horizontal="left" vertical="top" wrapText="1"/>
    </xf>
    <xf numFmtId="0" fontId="38" fillId="76" borderId="29" xfId="4" applyFont="1" applyFill="1" applyBorder="1" applyAlignment="1">
      <alignment horizontal="left" vertical="top" wrapText="1"/>
    </xf>
    <xf numFmtId="0" fontId="12" fillId="0" borderId="14" xfId="4" applyFont="1" applyAlignment="1">
      <alignment vertical="top" wrapText="1"/>
    </xf>
    <xf numFmtId="0" fontId="4" fillId="0" borderId="14" xfId="4" applyFont="1" applyAlignment="1">
      <alignment vertical="top" wrapText="1"/>
    </xf>
    <xf numFmtId="0" fontId="36" fillId="31" borderId="77" xfId="4" applyFont="1" applyFill="1" applyBorder="1" applyAlignment="1">
      <alignment vertical="top"/>
    </xf>
    <xf numFmtId="0" fontId="8" fillId="0" borderId="14" xfId="4" applyFont="1" applyAlignment="1">
      <alignment vertical="top"/>
    </xf>
    <xf numFmtId="0" fontId="27" fillId="65" borderId="3" xfId="0" applyFont="1" applyFill="1" applyBorder="1" applyAlignment="1">
      <alignment horizontal="right" wrapText="1"/>
    </xf>
    <xf numFmtId="0" fontId="0" fillId="7" borderId="88" xfId="2" applyFont="1" applyFill="1" applyBorder="1"/>
    <xf numFmtId="0" fontId="0" fillId="7" borderId="89" xfId="2" applyFont="1" applyFill="1" applyBorder="1"/>
    <xf numFmtId="0" fontId="0" fillId="7" borderId="90" xfId="2" applyFont="1" applyFill="1" applyBorder="1"/>
    <xf numFmtId="0" fontId="0" fillId="7" borderId="91" xfId="2" applyFont="1" applyFill="1" applyBorder="1"/>
    <xf numFmtId="0" fontId="0" fillId="7" borderId="14" xfId="2" applyFont="1" applyFill="1"/>
    <xf numFmtId="0" fontId="6" fillId="7" borderId="14" xfId="2" applyFont="1" applyFill="1"/>
    <xf numFmtId="0" fontId="0" fillId="7" borderId="92" xfId="2" applyFont="1" applyFill="1" applyBorder="1"/>
    <xf numFmtId="0" fontId="8" fillId="7" borderId="14" xfId="2" applyFont="1" applyFill="1"/>
    <xf numFmtId="0" fontId="0" fillId="80" borderId="14" xfId="2" applyFont="1" applyFill="1"/>
    <xf numFmtId="0" fontId="0" fillId="7" borderId="93" xfId="2" applyFont="1" applyFill="1" applyBorder="1"/>
    <xf numFmtId="0" fontId="0" fillId="7" borderId="94" xfId="2" applyFont="1" applyFill="1" applyBorder="1"/>
    <xf numFmtId="0" fontId="0" fillId="7" borderId="95" xfId="2" applyFont="1" applyFill="1" applyBorder="1"/>
    <xf numFmtId="9" fontId="0" fillId="9" borderId="70" xfId="4" applyNumberFormat="1" applyFont="1" applyFill="1" applyBorder="1" applyAlignment="1">
      <alignment vertical="top"/>
    </xf>
    <xf numFmtId="0" fontId="0" fillId="9" borderId="70" xfId="4" applyFont="1" applyFill="1" applyBorder="1" applyAlignment="1">
      <alignment vertical="top"/>
    </xf>
    <xf numFmtId="0" fontId="0" fillId="9" borderId="96" xfId="4" applyFont="1" applyFill="1" applyBorder="1" applyAlignment="1">
      <alignment vertical="top"/>
    </xf>
    <xf numFmtId="0" fontId="22" fillId="7" borderId="35" xfId="4" applyFont="1" applyFill="1" applyBorder="1" applyAlignment="1">
      <alignment vertical="top" wrapText="1"/>
    </xf>
    <xf numFmtId="0" fontId="37" fillId="31" borderId="70" xfId="4" applyFont="1" applyFill="1" applyBorder="1" applyAlignment="1">
      <alignment vertical="top" wrapText="1"/>
    </xf>
    <xf numFmtId="0" fontId="12" fillId="7" borderId="33" xfId="4" applyFont="1" applyFill="1" applyBorder="1" applyAlignment="1">
      <alignment vertical="top"/>
    </xf>
    <xf numFmtId="0" fontId="42" fillId="7" borderId="56" xfId="4" applyFont="1" applyFill="1" applyBorder="1" applyAlignment="1">
      <alignment vertical="top"/>
    </xf>
    <xf numFmtId="0" fontId="27" fillId="65" borderId="3" xfId="0" applyFont="1" applyFill="1" applyBorder="1" applyAlignment="1">
      <alignment horizontal="right"/>
    </xf>
    <xf numFmtId="0" fontId="27" fillId="65" borderId="46" xfId="0" applyFont="1" applyFill="1" applyBorder="1" applyAlignment="1">
      <alignment horizontal="right" wrapText="1"/>
    </xf>
    <xf numFmtId="0" fontId="27" fillId="65" borderId="19" xfId="0" applyFont="1" applyFill="1" applyBorder="1" applyAlignment="1">
      <alignment horizontal="right"/>
    </xf>
    <xf numFmtId="0" fontId="27" fillId="65" borderId="35" xfId="0" applyFont="1" applyFill="1" applyBorder="1" applyAlignment="1">
      <alignment horizontal="right"/>
    </xf>
    <xf numFmtId="0" fontId="27" fillId="65" borderId="35" xfId="0" applyFont="1" applyFill="1" applyBorder="1" applyAlignment="1">
      <alignment horizontal="right" wrapText="1"/>
    </xf>
    <xf numFmtId="0" fontId="27" fillId="65" borderId="11" xfId="0" applyFont="1" applyFill="1" applyBorder="1" applyAlignment="1">
      <alignment horizontal="right"/>
    </xf>
    <xf numFmtId="0" fontId="27" fillId="65" borderId="21" xfId="0" applyFont="1" applyFill="1" applyBorder="1" applyAlignment="1">
      <alignment horizontal="left" vertical="center" wrapText="1"/>
    </xf>
    <xf numFmtId="0" fontId="16" fillId="33" borderId="35" xfId="0" applyFont="1" applyFill="1" applyBorder="1" applyAlignment="1">
      <alignment horizontal="right"/>
    </xf>
    <xf numFmtId="0" fontId="18" fillId="0" borderId="35" xfId="0" applyFont="1" applyBorder="1"/>
    <xf numFmtId="0" fontId="27" fillId="33" borderId="33" xfId="0" applyFont="1" applyFill="1" applyBorder="1" applyAlignment="1">
      <alignment horizontal="right"/>
    </xf>
    <xf numFmtId="0" fontId="16" fillId="33" borderId="57" xfId="0" applyFont="1" applyFill="1" applyBorder="1" applyAlignment="1">
      <alignment horizontal="right"/>
    </xf>
    <xf numFmtId="0" fontId="27" fillId="7" borderId="57" xfId="0" applyFont="1" applyFill="1" applyBorder="1"/>
    <xf numFmtId="0" fontId="27" fillId="7" borderId="56" xfId="0" applyFont="1" applyFill="1" applyBorder="1"/>
    <xf numFmtId="0" fontId="27" fillId="65" borderId="3" xfId="0" applyFont="1" applyFill="1" applyBorder="1" applyAlignment="1">
      <alignment horizontal="left" vertical="center" wrapText="1"/>
    </xf>
    <xf numFmtId="0" fontId="16" fillId="8" borderId="35" xfId="0" applyFont="1" applyFill="1" applyBorder="1" applyAlignment="1">
      <alignment horizontal="left"/>
    </xf>
    <xf numFmtId="0" fontId="16" fillId="8" borderId="16" xfId="0" applyFont="1" applyFill="1" applyBorder="1" applyAlignment="1">
      <alignment horizontal="left" wrapText="1"/>
    </xf>
    <xf numFmtId="0" fontId="16" fillId="8" borderId="10" xfId="0" applyFont="1" applyFill="1" applyBorder="1" applyAlignment="1">
      <alignment horizontal="left"/>
    </xf>
    <xf numFmtId="0" fontId="16" fillId="8" borderId="3" xfId="0" applyFont="1" applyFill="1" applyBorder="1" applyAlignment="1">
      <alignment horizontal="left" vertical="center" wrapText="1"/>
    </xf>
    <xf numFmtId="0" fontId="16" fillId="8" borderId="11" xfId="0" applyFont="1" applyFill="1" applyBorder="1" applyAlignment="1">
      <alignment horizontal="left" vertical="center" wrapText="1"/>
    </xf>
    <xf numFmtId="49" fontId="16" fillId="8" borderId="35" xfId="0" applyNumberFormat="1" applyFont="1" applyFill="1" applyBorder="1" applyAlignment="1">
      <alignment horizontal="left"/>
    </xf>
    <xf numFmtId="0" fontId="16" fillId="8" borderId="35" xfId="0" applyFont="1" applyFill="1" applyBorder="1" applyAlignment="1">
      <alignment horizontal="left" wrapText="1"/>
    </xf>
    <xf numFmtId="0" fontId="16" fillId="8" borderId="98" xfId="0" applyFont="1" applyFill="1" applyBorder="1" applyAlignment="1">
      <alignment horizontal="left" wrapText="1"/>
    </xf>
    <xf numFmtId="0" fontId="16" fillId="0" borderId="35" xfId="0" applyFont="1" applyBorder="1"/>
    <xf numFmtId="0" fontId="16" fillId="65" borderId="3" xfId="0" applyFont="1" applyFill="1" applyBorder="1" applyAlignment="1">
      <alignment horizontal="left" vertical="center" wrapText="1"/>
    </xf>
    <xf numFmtId="0" fontId="27" fillId="65" borderId="56" xfId="0" applyFont="1" applyFill="1" applyBorder="1" applyAlignment="1">
      <alignment horizontal="center"/>
    </xf>
    <xf numFmtId="0" fontId="16" fillId="65" borderId="86" xfId="0" applyFont="1" applyFill="1" applyBorder="1" applyAlignment="1">
      <alignment horizontal="left" vertical="center" wrapText="1"/>
    </xf>
    <xf numFmtId="0" fontId="24" fillId="95" borderId="35" xfId="0" applyFont="1" applyFill="1" applyBorder="1" applyAlignment="1">
      <alignment horizontal="left" vertical="top" wrapText="1"/>
    </xf>
    <xf numFmtId="0" fontId="30" fillId="96" borderId="10" xfId="0" applyFont="1" applyFill="1" applyBorder="1" applyAlignment="1">
      <alignment horizontal="center" vertical="center" wrapText="1"/>
    </xf>
    <xf numFmtId="0" fontId="16" fillId="0" borderId="40" xfId="0" applyFont="1" applyBorder="1"/>
    <xf numFmtId="0" fontId="16" fillId="65" borderId="86" xfId="0" applyFont="1" applyFill="1" applyBorder="1" applyAlignment="1">
      <alignment vertical="center" wrapText="1"/>
    </xf>
    <xf numFmtId="0" fontId="27" fillId="65" borderId="49" xfId="0" applyFont="1" applyFill="1" applyBorder="1" applyAlignment="1">
      <alignment horizontal="center"/>
    </xf>
    <xf numFmtId="0" fontId="27" fillId="0" borderId="33" xfId="0" applyFont="1" applyBorder="1" applyAlignment="1">
      <alignment horizontal="left" wrapText="1"/>
    </xf>
    <xf numFmtId="0" fontId="27" fillId="0" borderId="57" xfId="0" applyFont="1" applyBorder="1"/>
    <xf numFmtId="0" fontId="27" fillId="0" borderId="56" xfId="0" applyFont="1" applyBorder="1"/>
    <xf numFmtId="0" fontId="4" fillId="0" borderId="24" xfId="4" applyFont="1" applyBorder="1" applyAlignment="1">
      <alignment vertical="top"/>
    </xf>
    <xf numFmtId="0" fontId="4" fillId="0" borderId="25" xfId="4" applyFont="1" applyBorder="1" applyAlignment="1">
      <alignment vertical="top"/>
    </xf>
    <xf numFmtId="0" fontId="4" fillId="0" borderId="26" xfId="4" applyFont="1" applyBorder="1" applyAlignment="1">
      <alignment vertical="top"/>
    </xf>
    <xf numFmtId="0" fontId="20" fillId="0" borderId="14" xfId="0" applyFont="1" applyBorder="1"/>
    <xf numFmtId="0" fontId="18" fillId="0" borderId="14" xfId="0" applyFont="1" applyBorder="1"/>
    <xf numFmtId="0" fontId="5" fillId="98" borderId="99" xfId="0" applyFont="1" applyFill="1" applyBorder="1" applyAlignment="1">
      <alignment horizontal="left" vertical="top" wrapText="1"/>
    </xf>
    <xf numFmtId="0" fontId="0" fillId="0" borderId="14" xfId="0" applyBorder="1"/>
    <xf numFmtId="0" fontId="5" fillId="98" borderId="14" xfId="0" applyFont="1" applyFill="1" applyBorder="1" applyAlignment="1">
      <alignment horizontal="left" vertical="top" wrapText="1"/>
    </xf>
    <xf numFmtId="0" fontId="16" fillId="0" borderId="14" xfId="0" applyFont="1" applyBorder="1" applyAlignment="1">
      <alignment horizontal="left" vertical="top" wrapText="1"/>
    </xf>
    <xf numFmtId="0" fontId="16" fillId="0" borderId="14" xfId="0" quotePrefix="1" applyFont="1" applyBorder="1" applyAlignment="1">
      <alignment horizontal="left" vertical="top" wrapText="1"/>
    </xf>
    <xf numFmtId="0" fontId="16" fillId="0" borderId="35" xfId="0" applyFont="1" applyBorder="1" applyAlignment="1">
      <alignment horizontal="center" wrapText="1"/>
    </xf>
    <xf numFmtId="0" fontId="10" fillId="98" borderId="35" xfId="0" applyFont="1" applyFill="1" applyBorder="1" applyAlignment="1">
      <alignment horizontal="left" vertical="top" wrapText="1"/>
    </xf>
    <xf numFmtId="0" fontId="5" fillId="98" borderId="35" xfId="0" applyFont="1" applyFill="1" applyBorder="1" applyAlignment="1">
      <alignment horizontal="left" vertical="top" wrapText="1"/>
    </xf>
    <xf numFmtId="0" fontId="5" fillId="98" borderId="35" xfId="0" quotePrefix="1" applyFont="1" applyFill="1" applyBorder="1" applyAlignment="1">
      <alignment horizontal="left" vertical="top" wrapText="1"/>
    </xf>
    <xf numFmtId="0" fontId="0" fillId="0" borderId="35" xfId="0" applyBorder="1"/>
    <xf numFmtId="0" fontId="16" fillId="8" borderId="35" xfId="0" applyFont="1" applyFill="1" applyBorder="1" applyAlignment="1">
      <alignment wrapText="1"/>
    </xf>
    <xf numFmtId="0" fontId="27" fillId="65" borderId="35" xfId="0" applyFont="1" applyFill="1" applyBorder="1" applyAlignment="1">
      <alignment horizontal="left" vertical="center" wrapText="1"/>
    </xf>
    <xf numFmtId="9" fontId="0" fillId="0" borderId="14" xfId="5" applyFont="1" applyBorder="1" applyAlignment="1">
      <alignment vertical="top"/>
    </xf>
    <xf numFmtId="0" fontId="18" fillId="0" borderId="0" xfId="0" applyFont="1" applyAlignment="1">
      <alignment horizontal="right"/>
    </xf>
    <xf numFmtId="0" fontId="38" fillId="32" borderId="32" xfId="4" applyFont="1" applyFill="1" applyBorder="1" applyAlignment="1">
      <alignment horizontal="left" vertical="top"/>
    </xf>
    <xf numFmtId="0" fontId="8" fillId="61" borderId="100" xfId="4" applyFont="1" applyFill="1" applyBorder="1" applyAlignment="1">
      <alignment horizontal="left" vertical="top" wrapText="1"/>
    </xf>
    <xf numFmtId="0" fontId="0" fillId="9" borderId="32" xfId="4" applyFont="1" applyFill="1" applyBorder="1" applyAlignment="1">
      <alignment vertical="top" wrapText="1"/>
    </xf>
    <xf numFmtId="0" fontId="0" fillId="9" borderId="62" xfId="4" applyFont="1" applyFill="1" applyBorder="1" applyAlignment="1">
      <alignment vertical="top" wrapText="1"/>
    </xf>
    <xf numFmtId="9" fontId="0" fillId="0" borderId="62" xfId="4" applyNumberFormat="1" applyFont="1" applyBorder="1" applyAlignment="1">
      <alignment vertical="top"/>
    </xf>
    <xf numFmtId="2" fontId="0" fillId="0" borderId="62" xfId="4" applyNumberFormat="1" applyFont="1" applyBorder="1" applyAlignment="1">
      <alignment vertical="top"/>
    </xf>
    <xf numFmtId="0" fontId="3" fillId="0" borderId="101" xfId="4" applyFont="1" applyBorder="1" applyAlignment="1">
      <alignment horizontal="right" vertical="top"/>
    </xf>
    <xf numFmtId="0" fontId="38" fillId="61" borderId="34" xfId="4" applyFont="1" applyFill="1" applyBorder="1" applyAlignment="1">
      <alignment horizontal="left" vertical="top" wrapText="1"/>
    </xf>
    <xf numFmtId="0" fontId="27" fillId="7" borderId="35" xfId="0" applyFont="1" applyFill="1" applyBorder="1" applyAlignment="1">
      <alignment horizontal="center"/>
    </xf>
    <xf numFmtId="0" fontId="46" fillId="0" borderId="14" xfId="4" applyFont="1" applyAlignment="1">
      <alignment vertical="top"/>
    </xf>
    <xf numFmtId="0" fontId="13" fillId="0" borderId="47" xfId="4" applyFont="1" applyBorder="1" applyAlignment="1">
      <alignment vertical="top"/>
    </xf>
    <xf numFmtId="0" fontId="0" fillId="0" borderId="48" xfId="4" applyFont="1" applyBorder="1" applyAlignment="1">
      <alignment vertical="top"/>
    </xf>
    <xf numFmtId="0" fontId="0" fillId="0" borderId="49" xfId="4" applyFont="1" applyBorder="1" applyAlignment="1">
      <alignment vertical="top"/>
    </xf>
    <xf numFmtId="0" fontId="46" fillId="0" borderId="100" xfId="4" applyFont="1" applyBorder="1" applyAlignment="1">
      <alignment vertical="top"/>
    </xf>
    <xf numFmtId="0" fontId="0" fillId="0" borderId="102" xfId="4" applyFont="1" applyBorder="1" applyAlignment="1">
      <alignment vertical="top"/>
    </xf>
    <xf numFmtId="0" fontId="0" fillId="0" borderId="69" xfId="4" applyFont="1" applyBorder="1" applyAlignment="1">
      <alignment vertical="top"/>
    </xf>
    <xf numFmtId="0" fontId="0" fillId="0" borderId="103" xfId="4" applyFont="1" applyBorder="1" applyAlignment="1">
      <alignment vertical="top"/>
    </xf>
    <xf numFmtId="9" fontId="4" fillId="0" borderId="103" xfId="5" applyFont="1" applyBorder="1" applyAlignment="1">
      <alignment vertical="top"/>
    </xf>
    <xf numFmtId="9" fontId="4" fillId="0" borderId="61" xfId="5" applyFont="1" applyBorder="1" applyAlignment="1">
      <alignment horizontal="right" vertical="top"/>
    </xf>
    <xf numFmtId="0" fontId="4" fillId="7" borderId="14" xfId="2" applyFont="1" applyFill="1"/>
    <xf numFmtId="9" fontId="37" fillId="0" borderId="14" xfId="5" applyFont="1" applyFill="1" applyBorder="1" applyAlignment="1">
      <alignment vertical="top"/>
    </xf>
    <xf numFmtId="0" fontId="16" fillId="14" borderId="12" xfId="0" applyFont="1" applyFill="1" applyBorder="1" applyAlignment="1">
      <alignment horizontal="left" vertical="top" wrapText="1"/>
    </xf>
    <xf numFmtId="0" fontId="20" fillId="9" borderId="13" xfId="0" applyFont="1" applyFill="1" applyBorder="1"/>
    <xf numFmtId="0" fontId="16" fillId="9" borderId="12" xfId="0" applyFont="1" applyFill="1" applyBorder="1" applyAlignment="1">
      <alignment horizontal="left" vertical="top" wrapText="1"/>
    </xf>
    <xf numFmtId="0" fontId="20" fillId="6" borderId="10" xfId="0" quotePrefix="1" applyFont="1" applyFill="1" applyBorder="1" applyAlignment="1">
      <alignment vertical="top" wrapText="1"/>
    </xf>
    <xf numFmtId="0" fontId="24" fillId="0" borderId="3" xfId="0" applyFont="1" applyBorder="1" applyAlignment="1">
      <alignment vertical="center" wrapText="1"/>
    </xf>
    <xf numFmtId="0" fontId="1" fillId="19" borderId="0" xfId="0" applyFont="1" applyFill="1"/>
    <xf numFmtId="0" fontId="0" fillId="9" borderId="0" xfId="0" applyFill="1"/>
    <xf numFmtId="0" fontId="0" fillId="9" borderId="0" xfId="0" applyFill="1" applyAlignment="1">
      <alignment horizontal="center"/>
    </xf>
    <xf numFmtId="0" fontId="17" fillId="22" borderId="14" xfId="0" applyFont="1" applyFill="1" applyBorder="1" applyAlignment="1">
      <alignment horizontal="center"/>
    </xf>
    <xf numFmtId="0" fontId="9" fillId="9" borderId="14" xfId="0" applyFont="1" applyFill="1" applyBorder="1"/>
    <xf numFmtId="0" fontId="5" fillId="24" borderId="14" xfId="0" applyFont="1" applyFill="1" applyBorder="1" applyAlignment="1">
      <alignment horizontal="left" vertical="center" wrapText="1"/>
    </xf>
    <xf numFmtId="0" fontId="25" fillId="9" borderId="14" xfId="0" applyFont="1" applyFill="1" applyBorder="1"/>
    <xf numFmtId="0" fontId="20" fillId="92" borderId="33" xfId="0" applyFont="1" applyFill="1" applyBorder="1" applyAlignment="1">
      <alignment horizontal="center" vertical="center" wrapText="1"/>
    </xf>
    <xf numFmtId="0" fontId="20" fillId="92" borderId="57" xfId="0" applyFont="1" applyFill="1" applyBorder="1" applyAlignment="1">
      <alignment horizontal="center" vertical="center" wrapText="1"/>
    </xf>
    <xf numFmtId="0" fontId="20" fillId="92" borderId="56" xfId="0" applyFont="1" applyFill="1" applyBorder="1" applyAlignment="1">
      <alignment horizontal="center" vertical="center" wrapText="1"/>
    </xf>
    <xf numFmtId="0" fontId="18" fillId="12" borderId="35" xfId="0" applyFont="1" applyFill="1" applyBorder="1" applyAlignment="1">
      <alignment horizontal="center" vertical="center" wrapText="1"/>
    </xf>
    <xf numFmtId="0" fontId="20" fillId="9" borderId="35" xfId="0" applyFont="1" applyFill="1" applyBorder="1" applyAlignment="1">
      <alignment vertical="center"/>
    </xf>
    <xf numFmtId="0" fontId="20" fillId="92" borderId="35" xfId="0" applyFont="1" applyFill="1" applyBorder="1" applyAlignment="1">
      <alignment vertical="center" wrapText="1"/>
    </xf>
    <xf numFmtId="0" fontId="18" fillId="13" borderId="35" xfId="0" applyFont="1" applyFill="1" applyBorder="1" applyAlignment="1">
      <alignment vertical="center"/>
    </xf>
    <xf numFmtId="0" fontId="20" fillId="13" borderId="35" xfId="0" applyFont="1" applyFill="1" applyBorder="1" applyAlignment="1">
      <alignment vertical="center"/>
    </xf>
    <xf numFmtId="0" fontId="18" fillId="12" borderId="35" xfId="0" applyFont="1" applyFill="1" applyBorder="1" applyAlignment="1">
      <alignment vertical="center" wrapText="1"/>
    </xf>
    <xf numFmtId="0" fontId="20" fillId="5" borderId="33"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18" fillId="16" borderId="35" xfId="0" applyFont="1" applyFill="1" applyBorder="1" applyAlignment="1">
      <alignment vertical="center" wrapText="1"/>
    </xf>
    <xf numFmtId="0" fontId="20" fillId="7" borderId="35" xfId="0" applyFont="1" applyFill="1" applyBorder="1" applyAlignment="1">
      <alignment vertical="center"/>
    </xf>
    <xf numFmtId="0" fontId="20" fillId="14" borderId="35" xfId="0" applyFont="1" applyFill="1" applyBorder="1" applyAlignment="1">
      <alignment vertical="center"/>
    </xf>
    <xf numFmtId="0" fontId="18" fillId="13" borderId="35" xfId="0" applyFont="1" applyFill="1" applyBorder="1" applyAlignment="1">
      <alignment vertical="center" wrapText="1"/>
    </xf>
    <xf numFmtId="0" fontId="18" fillId="15" borderId="35" xfId="0" applyFont="1" applyFill="1" applyBorder="1" applyAlignment="1">
      <alignment vertical="center" wrapText="1"/>
    </xf>
    <xf numFmtId="0" fontId="20" fillId="12" borderId="35" xfId="0" applyFont="1" applyFill="1" applyBorder="1" applyAlignment="1">
      <alignment vertical="center" wrapText="1"/>
    </xf>
    <xf numFmtId="0" fontId="20" fillId="15" borderId="35" xfId="0" applyFont="1" applyFill="1" applyBorder="1" applyAlignment="1">
      <alignment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21" fillId="10" borderId="35" xfId="0" applyFont="1" applyFill="1" applyBorder="1" applyAlignment="1">
      <alignment horizontal="center" vertical="center" wrapText="1"/>
    </xf>
    <xf numFmtId="0" fontId="26" fillId="18" borderId="35" xfId="0" applyFont="1" applyFill="1" applyBorder="1" applyAlignment="1">
      <alignment horizontal="center" vertical="center"/>
    </xf>
    <xf numFmtId="0" fontId="24" fillId="18" borderId="35" xfId="0" applyFont="1" applyFill="1" applyBorder="1" applyAlignment="1">
      <alignment horizontal="center" vertical="center"/>
    </xf>
    <xf numFmtId="0" fontId="21" fillId="31" borderId="35" xfId="0" applyFont="1" applyFill="1" applyBorder="1" applyAlignment="1">
      <alignment horizontal="left" vertical="top" wrapText="1"/>
    </xf>
    <xf numFmtId="0" fontId="22" fillId="72" borderId="35" xfId="0" applyFont="1" applyFill="1" applyBorder="1" applyAlignment="1">
      <alignment horizontal="left" vertical="top" wrapText="1"/>
    </xf>
    <xf numFmtId="0" fontId="21" fillId="81" borderId="35" xfId="0" applyFont="1" applyFill="1" applyBorder="1" applyAlignment="1">
      <alignment horizontal="left" vertical="top" wrapText="1"/>
    </xf>
    <xf numFmtId="0" fontId="21" fillId="36" borderId="35" xfId="0" applyFont="1" applyFill="1" applyBorder="1" applyAlignment="1">
      <alignment horizontal="left" vertical="top" wrapText="1"/>
    </xf>
    <xf numFmtId="0" fontId="22" fillId="32" borderId="40" xfId="0" applyFont="1" applyFill="1" applyBorder="1" applyAlignment="1">
      <alignment horizontal="left" vertical="top" wrapText="1"/>
    </xf>
    <xf numFmtId="0" fontId="22" fillId="32" borderId="62" xfId="0" applyFont="1" applyFill="1" applyBorder="1" applyAlignment="1">
      <alignment horizontal="left" vertical="top" wrapText="1"/>
    </xf>
    <xf numFmtId="0" fontId="22" fillId="32" borderId="60" xfId="0" applyFont="1" applyFill="1" applyBorder="1" applyAlignment="1">
      <alignment horizontal="left" vertical="top" wrapText="1"/>
    </xf>
    <xf numFmtId="0" fontId="17" fillId="20" borderId="1" xfId="0" applyFont="1" applyFill="1" applyBorder="1" applyAlignment="1">
      <alignment horizontal="center" vertical="center"/>
    </xf>
    <xf numFmtId="0" fontId="41" fillId="9" borderId="15" xfId="0" applyFont="1" applyFill="1" applyBorder="1" applyAlignment="1">
      <alignment vertical="center"/>
    </xf>
    <xf numFmtId="0" fontId="41" fillId="9" borderId="2" xfId="0" applyFont="1" applyFill="1" applyBorder="1" applyAlignment="1">
      <alignment vertical="center"/>
    </xf>
    <xf numFmtId="0" fontId="16" fillId="67" borderId="12" xfId="0" applyFont="1" applyFill="1" applyBorder="1" applyAlignment="1">
      <alignment horizontal="left" vertical="top" wrapText="1"/>
    </xf>
    <xf numFmtId="0" fontId="20" fillId="7" borderId="13" xfId="0" applyFont="1" applyFill="1" applyBorder="1"/>
    <xf numFmtId="0" fontId="20" fillId="9" borderId="3" xfId="0" quotePrefix="1" applyFont="1" applyFill="1" applyBorder="1" applyAlignment="1">
      <alignment horizontal="left" vertical="top" wrapText="1"/>
    </xf>
    <xf numFmtId="0" fontId="20" fillId="9" borderId="11" xfId="0" applyFont="1" applyFill="1" applyBorder="1"/>
    <xf numFmtId="0" fontId="20" fillId="9" borderId="4" xfId="0" applyFont="1" applyFill="1" applyBorder="1"/>
    <xf numFmtId="0" fontId="20" fillId="19" borderId="3" xfId="0" quotePrefix="1" applyFont="1" applyFill="1" applyBorder="1" applyAlignment="1">
      <alignment horizontal="left" vertical="top" wrapText="1"/>
    </xf>
    <xf numFmtId="0" fontId="16" fillId="19" borderId="3" xfId="0" quotePrefix="1" applyFont="1" applyFill="1" applyBorder="1" applyAlignment="1">
      <alignment horizontal="left" vertical="top" wrapText="1"/>
    </xf>
    <xf numFmtId="0" fontId="16" fillId="19" borderId="18" xfId="0" applyFont="1" applyFill="1" applyBorder="1" applyAlignment="1">
      <alignment horizontal="left" vertical="top" wrapText="1"/>
    </xf>
    <xf numFmtId="0" fontId="5" fillId="24" borderId="46" xfId="0" applyFont="1" applyFill="1" applyBorder="1" applyAlignment="1">
      <alignment horizontal="left" vertical="center" wrapText="1"/>
    </xf>
    <xf numFmtId="0" fontId="17" fillId="25" borderId="1" xfId="0" applyFont="1" applyFill="1" applyBorder="1" applyAlignment="1">
      <alignment horizontal="center" vertical="center"/>
    </xf>
    <xf numFmtId="0" fontId="20" fillId="9" borderId="2" xfId="0" applyFont="1" applyFill="1" applyBorder="1" applyAlignment="1">
      <alignment vertical="center"/>
    </xf>
    <xf numFmtId="0" fontId="20" fillId="2" borderId="3" xfId="0" applyFont="1" applyFill="1" applyBorder="1" applyAlignment="1">
      <alignment horizontal="left"/>
    </xf>
    <xf numFmtId="0" fontId="20" fillId="2" borderId="11" xfId="0" applyFont="1" applyFill="1" applyBorder="1" applyAlignment="1">
      <alignment horizontal="left"/>
    </xf>
    <xf numFmtId="0" fontId="20" fillId="0" borderId="11" xfId="0" applyFont="1" applyBorder="1" applyAlignment="1">
      <alignment horizontal="left"/>
    </xf>
    <xf numFmtId="0" fontId="20" fillId="0" borderId="18" xfId="0" applyFont="1" applyBorder="1" applyAlignment="1">
      <alignment horizontal="left"/>
    </xf>
    <xf numFmtId="0" fontId="16" fillId="66" borderId="35" xfId="0" applyFont="1" applyFill="1" applyBorder="1" applyAlignment="1">
      <alignment horizontal="left" vertical="center" wrapText="1"/>
    </xf>
    <xf numFmtId="0" fontId="16" fillId="8" borderId="35" xfId="0" applyFont="1" applyFill="1" applyBorder="1" applyAlignment="1">
      <alignment horizontal="left"/>
    </xf>
    <xf numFmtId="0" fontId="18" fillId="0" borderId="3" xfId="0" applyFont="1" applyBorder="1" applyAlignment="1">
      <alignment horizontal="left" wrapText="1"/>
    </xf>
    <xf numFmtId="0" fontId="18" fillId="0" borderId="11" xfId="0" applyFont="1" applyBorder="1" applyAlignment="1">
      <alignment horizontal="left" wrapText="1"/>
    </xf>
    <xf numFmtId="0" fontId="16" fillId="65" borderId="17"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27" fillId="0" borderId="3" xfId="0" applyFont="1" applyBorder="1" applyAlignment="1">
      <alignment horizontal="left" vertical="center" wrapText="1"/>
    </xf>
    <xf numFmtId="0" fontId="20" fillId="0" borderId="11" xfId="0" applyFont="1" applyBorder="1" applyAlignment="1">
      <alignment vertical="center"/>
    </xf>
    <xf numFmtId="0" fontId="20" fillId="0" borderId="18" xfId="0" applyFont="1" applyBorder="1" applyAlignment="1">
      <alignment vertical="center"/>
    </xf>
    <xf numFmtId="0" fontId="20" fillId="0" borderId="35" xfId="0" applyFont="1" applyBorder="1" applyAlignment="1">
      <alignment horizontal="left" vertical="center" wrapText="1"/>
    </xf>
    <xf numFmtId="0" fontId="18" fillId="0" borderId="21" xfId="0" applyFont="1" applyBorder="1" applyAlignment="1">
      <alignment horizontal="center" vertical="top" wrapText="1"/>
    </xf>
    <xf numFmtId="0" fontId="20" fillId="0" borderId="22" xfId="0" applyFont="1" applyBorder="1"/>
    <xf numFmtId="0" fontId="20" fillId="0" borderId="16" xfId="0" applyFont="1" applyBorder="1"/>
    <xf numFmtId="0" fontId="18" fillId="0" borderId="35" xfId="0" applyFont="1" applyBorder="1" applyAlignment="1">
      <alignment horizontal="left" vertical="center" wrapText="1"/>
    </xf>
    <xf numFmtId="0" fontId="22" fillId="77" borderId="3" xfId="0" applyFont="1" applyFill="1" applyBorder="1"/>
    <xf numFmtId="0" fontId="22" fillId="77" borderId="11" xfId="0" applyFont="1" applyFill="1" applyBorder="1"/>
    <xf numFmtId="0" fontId="18" fillId="72" borderId="11" xfId="0" applyFont="1" applyFill="1" applyBorder="1"/>
    <xf numFmtId="0" fontId="18" fillId="72" borderId="18" xfId="0" applyFont="1" applyFill="1" applyBorder="1"/>
    <xf numFmtId="0" fontId="16" fillId="65" borderId="87" xfId="0" applyFont="1" applyFill="1" applyBorder="1" applyAlignment="1">
      <alignment horizontal="left" wrapText="1"/>
    </xf>
    <xf numFmtId="0" fontId="16" fillId="65" borderId="61" xfId="0" applyFont="1" applyFill="1" applyBorder="1" applyAlignment="1">
      <alignment horizontal="left" wrapText="1"/>
    </xf>
    <xf numFmtId="0" fontId="27" fillId="65" borderId="97" xfId="0" applyFont="1" applyFill="1" applyBorder="1" applyAlignment="1">
      <alignment horizontal="center"/>
    </xf>
    <xf numFmtId="0" fontId="27" fillId="65" borderId="56" xfId="0" applyFont="1" applyFill="1" applyBorder="1" applyAlignment="1">
      <alignment horizontal="center"/>
    </xf>
    <xf numFmtId="0" fontId="27" fillId="65" borderId="33" xfId="0" applyFont="1" applyFill="1" applyBorder="1" applyAlignment="1">
      <alignment horizontal="center"/>
    </xf>
    <xf numFmtId="0" fontId="27" fillId="0" borderId="97" xfId="0" applyFont="1" applyBorder="1" applyAlignment="1">
      <alignment horizontal="center"/>
    </xf>
    <xf numFmtId="0" fontId="27" fillId="0" borderId="56" xfId="0" applyFont="1" applyBorder="1" applyAlignment="1">
      <alignment horizontal="center"/>
    </xf>
    <xf numFmtId="0" fontId="16" fillId="65" borderId="86" xfId="0" applyFont="1" applyFill="1" applyBorder="1" applyAlignment="1">
      <alignment horizontal="left" vertical="center" wrapText="1"/>
    </xf>
    <xf numFmtId="0" fontId="16" fillId="65" borderId="46" xfId="0" applyFont="1" applyFill="1" applyBorder="1" applyAlignment="1">
      <alignment horizontal="left" vertical="center" wrapText="1"/>
    </xf>
    <xf numFmtId="0" fontId="16" fillId="65" borderId="23" xfId="0" applyFont="1" applyFill="1" applyBorder="1" applyAlignment="1">
      <alignment horizontal="left" vertical="center" wrapText="1"/>
    </xf>
    <xf numFmtId="0" fontId="27" fillId="29" borderId="14" xfId="0" applyFont="1" applyFill="1" applyBorder="1" applyAlignment="1">
      <alignment horizontal="left" wrapText="1"/>
    </xf>
    <xf numFmtId="0" fontId="20" fillId="30" borderId="14" xfId="0" applyFont="1" applyFill="1" applyBorder="1"/>
    <xf numFmtId="0" fontId="21" fillId="97" borderId="17" xfId="0" applyFont="1" applyFill="1" applyBorder="1" applyAlignment="1">
      <alignment horizontal="left" wrapText="1"/>
    </xf>
    <xf numFmtId="0" fontId="21" fillId="97" borderId="20" xfId="0" applyFont="1" applyFill="1" applyBorder="1" applyAlignment="1">
      <alignment horizontal="left" wrapText="1"/>
    </xf>
    <xf numFmtId="0" fontId="21" fillId="97" borderId="19" xfId="0" applyFont="1" applyFill="1" applyBorder="1" applyAlignment="1">
      <alignment horizontal="left" wrapText="1"/>
    </xf>
    <xf numFmtId="0" fontId="15" fillId="27" borderId="14" xfId="0" applyFont="1" applyFill="1" applyBorder="1" applyAlignment="1">
      <alignment horizontal="center" vertical="center" wrapText="1"/>
    </xf>
    <xf numFmtId="0" fontId="20" fillId="9" borderId="14" xfId="0" applyFont="1" applyFill="1" applyBorder="1"/>
    <xf numFmtId="0" fontId="16" fillId="28" borderId="14" xfId="0" applyFont="1" applyFill="1" applyBorder="1" applyAlignment="1">
      <alignment horizontal="center" wrapText="1"/>
    </xf>
    <xf numFmtId="0" fontId="16" fillId="66" borderId="86" xfId="0" applyFont="1" applyFill="1" applyBorder="1" applyAlignment="1">
      <alignment horizontal="left" vertical="center" wrapText="1"/>
    </xf>
    <xf numFmtId="0" fontId="16" fillId="3" borderId="46" xfId="0" applyFont="1" applyFill="1" applyBorder="1" applyAlignment="1">
      <alignment horizontal="left" vertical="center" wrapText="1"/>
    </xf>
    <xf numFmtId="0" fontId="20" fillId="37" borderId="46" xfId="0" applyFont="1" applyFill="1" applyBorder="1"/>
    <xf numFmtId="0" fontId="20" fillId="37" borderId="23" xfId="0" applyFont="1" applyFill="1" applyBorder="1"/>
    <xf numFmtId="0" fontId="21" fillId="94" borderId="3" xfId="0" applyFont="1" applyFill="1" applyBorder="1" applyAlignment="1">
      <alignment horizontal="left" wrapText="1"/>
    </xf>
    <xf numFmtId="0" fontId="21" fillId="94" borderId="46" xfId="0" applyFont="1" applyFill="1" applyBorder="1" applyAlignment="1">
      <alignment horizontal="left" wrapText="1"/>
    </xf>
    <xf numFmtId="0" fontId="21" fillId="94" borderId="23" xfId="0" applyFont="1" applyFill="1" applyBorder="1" applyAlignment="1">
      <alignment horizontal="left" wrapText="1"/>
    </xf>
    <xf numFmtId="0" fontId="16" fillId="65" borderId="35" xfId="0" applyFont="1" applyFill="1" applyBorder="1" applyAlignment="1">
      <alignment horizontal="left" vertical="center" wrapText="1"/>
    </xf>
    <xf numFmtId="0" fontId="27" fillId="65" borderId="21" xfId="0" applyFont="1" applyFill="1" applyBorder="1" applyAlignment="1">
      <alignment horizontal="left" vertical="center" wrapText="1"/>
    </xf>
    <xf numFmtId="0" fontId="27" fillId="65" borderId="22" xfId="0" applyFont="1" applyFill="1" applyBorder="1" applyAlignment="1">
      <alignment horizontal="left" vertical="center" wrapText="1"/>
    </xf>
    <xf numFmtId="0" fontId="24" fillId="65" borderId="17" xfId="0" applyFont="1" applyFill="1" applyBorder="1" applyAlignment="1">
      <alignment vertical="center" wrapText="1"/>
    </xf>
    <xf numFmtId="0" fontId="24" fillId="3" borderId="11" xfId="0" applyFont="1" applyFill="1" applyBorder="1" applyAlignment="1">
      <alignment vertical="center" wrapText="1"/>
    </xf>
    <xf numFmtId="0" fontId="20" fillId="0" borderId="20" xfId="0" applyFont="1" applyBorder="1"/>
    <xf numFmtId="0" fontId="20" fillId="0" borderId="19" xfId="0" applyFont="1" applyBorder="1"/>
    <xf numFmtId="0" fontId="21" fillId="38" borderId="3" xfId="0" applyFont="1" applyFill="1" applyBorder="1"/>
    <xf numFmtId="0" fontId="21" fillId="38" borderId="11" xfId="0" applyFont="1" applyFill="1" applyBorder="1"/>
    <xf numFmtId="0" fontId="33" fillId="31" borderId="11" xfId="0" applyFont="1" applyFill="1" applyBorder="1"/>
    <xf numFmtId="0" fontId="33" fillId="31" borderId="18" xfId="0" applyFont="1" applyFill="1" applyBorder="1"/>
    <xf numFmtId="0" fontId="27" fillId="48" borderId="3" xfId="0" applyFont="1" applyFill="1" applyBorder="1"/>
    <xf numFmtId="0" fontId="27" fillId="48" borderId="11" xfId="0" applyFont="1" applyFill="1" applyBorder="1"/>
    <xf numFmtId="0" fontId="20" fillId="49" borderId="11" xfId="0" applyFont="1" applyFill="1" applyBorder="1"/>
    <xf numFmtId="0" fontId="20" fillId="49" borderId="18" xfId="0" applyFont="1" applyFill="1" applyBorder="1"/>
    <xf numFmtId="0" fontId="16" fillId="50" borderId="3" xfId="0" applyFont="1" applyFill="1" applyBorder="1" applyAlignment="1">
      <alignment vertical="center" wrapText="1"/>
    </xf>
    <xf numFmtId="0" fontId="16" fillId="50" borderId="11" xfId="0" applyFont="1" applyFill="1" applyBorder="1" applyAlignment="1">
      <alignment vertical="center" wrapText="1"/>
    </xf>
    <xf numFmtId="0" fontId="20" fillId="49" borderId="11" xfId="0" applyFont="1" applyFill="1" applyBorder="1" applyAlignment="1">
      <alignment vertical="center"/>
    </xf>
    <xf numFmtId="0" fontId="20" fillId="49" borderId="18" xfId="0" applyFont="1" applyFill="1" applyBorder="1" applyAlignment="1">
      <alignment vertical="center"/>
    </xf>
    <xf numFmtId="0" fontId="16" fillId="65" borderId="3"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8" fillId="0" borderId="3" xfId="0" applyFont="1" applyBorder="1" applyAlignment="1">
      <alignment wrapText="1"/>
    </xf>
    <xf numFmtId="0" fontId="18" fillId="0" borderId="11" xfId="0" applyFont="1" applyBorder="1" applyAlignment="1">
      <alignment wrapText="1"/>
    </xf>
    <xf numFmtId="0" fontId="20" fillId="0" borderId="11" xfId="0" applyFont="1" applyBorder="1"/>
    <xf numFmtId="0" fontId="20" fillId="0" borderId="18" xfId="0" applyFont="1" applyBorder="1"/>
    <xf numFmtId="0" fontId="27" fillId="0" borderId="3" xfId="0" applyFont="1" applyBorder="1" applyAlignment="1">
      <alignment vertical="center" wrapText="1"/>
    </xf>
    <xf numFmtId="0" fontId="20" fillId="0" borderId="46" xfId="0" applyFont="1" applyBorder="1" applyAlignment="1">
      <alignment vertical="center"/>
    </xf>
    <xf numFmtId="0" fontId="20" fillId="0" borderId="23" xfId="0" applyFont="1" applyBorder="1" applyAlignment="1">
      <alignment vertical="center"/>
    </xf>
    <xf numFmtId="0" fontId="18" fillId="0" borderId="35" xfId="0" applyFont="1" applyBorder="1" applyAlignment="1">
      <alignment horizontal="center" vertical="top" wrapText="1"/>
    </xf>
    <xf numFmtId="0" fontId="20" fillId="0" borderId="35" xfId="0" applyFont="1" applyBorder="1"/>
    <xf numFmtId="0" fontId="18" fillId="0" borderId="35" xfId="0" applyFont="1" applyBorder="1" applyAlignment="1">
      <alignment horizontal="left" wrapText="1"/>
    </xf>
    <xf numFmtId="0" fontId="20" fillId="0" borderId="35" xfId="0" applyFont="1" applyBorder="1" applyAlignment="1">
      <alignment horizontal="left"/>
    </xf>
    <xf numFmtId="0" fontId="20" fillId="0" borderId="22" xfId="0" applyFont="1" applyBorder="1" applyAlignment="1">
      <alignment vertical="top"/>
    </xf>
    <xf numFmtId="0" fontId="20" fillId="0" borderId="16" xfId="0" applyFont="1" applyBorder="1" applyAlignment="1">
      <alignment vertical="top"/>
    </xf>
    <xf numFmtId="0" fontId="18" fillId="0" borderId="21" xfId="0" applyFont="1" applyBorder="1" applyAlignment="1">
      <alignment horizontal="center" wrapText="1"/>
    </xf>
    <xf numFmtId="0" fontId="27" fillId="39" borderId="3" xfId="0" applyFont="1" applyFill="1" applyBorder="1"/>
    <xf numFmtId="0" fontId="27" fillId="39" borderId="11" xfId="0" applyFont="1" applyFill="1" applyBorder="1"/>
    <xf numFmtId="0" fontId="20" fillId="40" borderId="11" xfId="0" applyFont="1" applyFill="1" applyBorder="1"/>
    <xf numFmtId="0" fontId="20" fillId="40" borderId="18" xfId="0" applyFont="1" applyFill="1" applyBorder="1"/>
    <xf numFmtId="0" fontId="16" fillId="50" borderId="3" xfId="0" applyFont="1" applyFill="1" applyBorder="1"/>
    <xf numFmtId="0" fontId="16" fillId="50" borderId="11" xfId="0" applyFont="1" applyFill="1" applyBorder="1"/>
    <xf numFmtId="0" fontId="24" fillId="0" borderId="3" xfId="0" applyFont="1" applyBorder="1" applyAlignment="1">
      <alignment horizontal="left" vertical="center" wrapText="1"/>
    </xf>
    <xf numFmtId="0" fontId="20" fillId="0" borderId="21" xfId="0" applyFont="1" applyBorder="1" applyAlignment="1">
      <alignment horizontal="center" vertical="top" wrapText="1"/>
    </xf>
    <xf numFmtId="0" fontId="16" fillId="33" borderId="17" xfId="0" applyFont="1" applyFill="1" applyBorder="1" applyAlignment="1">
      <alignment horizontal="left" vertical="center" wrapText="1"/>
    </xf>
    <xf numFmtId="0" fontId="16" fillId="33" borderId="20" xfId="0" applyFont="1" applyFill="1" applyBorder="1" applyAlignment="1">
      <alignment horizontal="left" vertical="center" wrapText="1"/>
    </xf>
    <xf numFmtId="0" fontId="16" fillId="33" borderId="19"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16" fillId="0" borderId="21" xfId="0" applyFont="1" applyBorder="1" applyAlignment="1">
      <alignment horizontal="center" vertical="top" wrapText="1"/>
    </xf>
    <xf numFmtId="0" fontId="16" fillId="0" borderId="3" xfId="0" applyFont="1" applyBorder="1" applyAlignment="1">
      <alignment horizontal="left" wrapText="1"/>
    </xf>
    <xf numFmtId="0" fontId="16" fillId="0" borderId="11" xfId="0" applyFont="1" applyBorder="1" applyAlignment="1">
      <alignment horizontal="left" wrapText="1"/>
    </xf>
    <xf numFmtId="0" fontId="20" fillId="9" borderId="35" xfId="0" applyFont="1" applyFill="1" applyBorder="1" applyAlignment="1">
      <alignment horizontal="left" vertical="center" wrapText="1"/>
    </xf>
    <xf numFmtId="0" fontId="21" fillId="86" borderId="3" xfId="0" applyFont="1" applyFill="1" applyBorder="1"/>
    <xf numFmtId="0" fontId="21" fillId="86" borderId="11" xfId="0" applyFont="1" applyFill="1" applyBorder="1"/>
    <xf numFmtId="0" fontId="33" fillId="81" borderId="11" xfId="0" applyFont="1" applyFill="1" applyBorder="1"/>
    <xf numFmtId="0" fontId="33" fillId="81" borderId="18" xfId="0" applyFont="1" applyFill="1" applyBorder="1"/>
    <xf numFmtId="0" fontId="27" fillId="87" borderId="3" xfId="0" applyFont="1" applyFill="1" applyBorder="1"/>
    <xf numFmtId="0" fontId="27" fillId="87" borderId="11" xfId="0" applyFont="1" applyFill="1" applyBorder="1"/>
    <xf numFmtId="0" fontId="20" fillId="82" borderId="11" xfId="0" applyFont="1" applyFill="1" applyBorder="1"/>
    <xf numFmtId="0" fontId="20" fillId="82" borderId="18" xfId="0" applyFont="1" applyFill="1" applyBorder="1"/>
    <xf numFmtId="0" fontId="16" fillId="88" borderId="3" xfId="0" applyFont="1" applyFill="1" applyBorder="1" applyAlignment="1">
      <alignment wrapText="1"/>
    </xf>
    <xf numFmtId="0" fontId="16" fillId="88" borderId="11" xfId="0" applyFont="1" applyFill="1" applyBorder="1" applyAlignment="1">
      <alignment wrapText="1"/>
    </xf>
    <xf numFmtId="0" fontId="21" fillId="42" borderId="3" xfId="0" applyFont="1" applyFill="1" applyBorder="1"/>
    <xf numFmtId="0" fontId="21" fillId="42" borderId="11" xfId="0" applyFont="1" applyFill="1" applyBorder="1"/>
    <xf numFmtId="0" fontId="33" fillId="36" borderId="11" xfId="0" applyFont="1" applyFill="1" applyBorder="1"/>
    <xf numFmtId="0" fontId="33" fillId="36" borderId="18" xfId="0" applyFont="1" applyFill="1" applyBorder="1"/>
    <xf numFmtId="0" fontId="27" fillId="43" borderId="3" xfId="0" applyFont="1" applyFill="1" applyBorder="1"/>
    <xf numFmtId="0" fontId="27" fillId="43" borderId="11" xfId="0" applyFont="1" applyFill="1" applyBorder="1"/>
    <xf numFmtId="0" fontId="20" fillId="44" borderId="11" xfId="0" applyFont="1" applyFill="1" applyBorder="1"/>
    <xf numFmtId="0" fontId="20" fillId="44" borderId="18" xfId="0" applyFont="1" applyFill="1" applyBorder="1"/>
    <xf numFmtId="0" fontId="16" fillId="62" borderId="3" xfId="0" applyFont="1" applyFill="1" applyBorder="1" applyAlignment="1">
      <alignment wrapText="1"/>
    </xf>
    <xf numFmtId="0" fontId="16" fillId="62" borderId="11" xfId="0" applyFont="1" applyFill="1" applyBorder="1" applyAlignment="1">
      <alignment wrapText="1"/>
    </xf>
    <xf numFmtId="0" fontId="18" fillId="0" borderId="3" xfId="0" applyFont="1" applyBorder="1" applyAlignment="1">
      <alignment horizontal="left"/>
    </xf>
    <xf numFmtId="0" fontId="18" fillId="0" borderId="11" xfId="0" applyFont="1" applyBorder="1" applyAlignment="1">
      <alignment horizontal="left"/>
    </xf>
    <xf numFmtId="0" fontId="27" fillId="75" borderId="3" xfId="0" applyFont="1" applyFill="1" applyBorder="1"/>
    <xf numFmtId="0" fontId="27" fillId="75" borderId="11" xfId="0" applyFont="1" applyFill="1" applyBorder="1"/>
    <xf numFmtId="0" fontId="20" fillId="76" borderId="11" xfId="0" applyFont="1" applyFill="1" applyBorder="1"/>
    <xf numFmtId="0" fontId="20" fillId="76" borderId="18" xfId="0" applyFont="1" applyFill="1" applyBorder="1"/>
    <xf numFmtId="0" fontId="27" fillId="46" borderId="3" xfId="0" applyFont="1" applyFill="1" applyBorder="1"/>
    <xf numFmtId="0" fontId="27" fillId="46" borderId="11" xfId="0" applyFont="1" applyFill="1" applyBorder="1"/>
    <xf numFmtId="0" fontId="20" fillId="32" borderId="11" xfId="0" applyFont="1" applyFill="1" applyBorder="1"/>
    <xf numFmtId="0" fontId="20" fillId="32" borderId="18" xfId="0" applyFont="1" applyFill="1" applyBorder="1"/>
    <xf numFmtId="0" fontId="27" fillId="63" borderId="3" xfId="0" applyFont="1" applyFill="1" applyBorder="1"/>
    <xf numFmtId="0" fontId="27" fillId="63" borderId="11" xfId="0" applyFont="1" applyFill="1" applyBorder="1"/>
    <xf numFmtId="0" fontId="20" fillId="61" borderId="11" xfId="0" applyFont="1" applyFill="1" applyBorder="1"/>
    <xf numFmtId="0" fontId="20" fillId="61" borderId="18" xfId="0" applyFont="1" applyFill="1" applyBorder="1"/>
    <xf numFmtId="0" fontId="16" fillId="64" borderId="3" xfId="0" applyFont="1" applyFill="1" applyBorder="1" applyAlignment="1">
      <alignment wrapText="1"/>
    </xf>
    <xf numFmtId="0" fontId="16" fillId="64" borderId="11" xfId="0" applyFont="1" applyFill="1" applyBorder="1" applyAlignment="1">
      <alignment wrapText="1"/>
    </xf>
    <xf numFmtId="0" fontId="22" fillId="0" borderId="3" xfId="0" applyFont="1" applyBorder="1" applyAlignment="1">
      <alignment horizontal="left" vertical="center" wrapText="1"/>
    </xf>
    <xf numFmtId="0" fontId="18" fillId="0" borderId="11" xfId="0" applyFont="1" applyBorder="1" applyAlignment="1">
      <alignment vertical="center"/>
    </xf>
    <xf numFmtId="0" fontId="18" fillId="0" borderId="18" xfId="0" applyFont="1" applyBorder="1" applyAlignment="1">
      <alignment vertical="center"/>
    </xf>
    <xf numFmtId="0" fontId="16" fillId="78" borderId="3" xfId="0" applyFont="1" applyFill="1" applyBorder="1" applyAlignment="1">
      <alignment wrapText="1"/>
    </xf>
    <xf numFmtId="0" fontId="16" fillId="78" borderId="11" xfId="0" applyFont="1" applyFill="1" applyBorder="1" applyAlignment="1">
      <alignment wrapText="1"/>
    </xf>
    <xf numFmtId="0" fontId="16" fillId="50" borderId="3" xfId="0" applyFont="1" applyFill="1" applyBorder="1" applyAlignment="1">
      <alignment wrapText="1"/>
    </xf>
    <xf numFmtId="0" fontId="16" fillId="50" borderId="11" xfId="0" applyFont="1" applyFill="1" applyBorder="1" applyAlignment="1">
      <alignment wrapText="1"/>
    </xf>
    <xf numFmtId="0" fontId="18" fillId="0" borderId="22" xfId="0" applyFont="1" applyBorder="1" applyAlignment="1">
      <alignment horizontal="center" vertical="top" wrapText="1"/>
    </xf>
    <xf numFmtId="164" fontId="27" fillId="0" borderId="3" xfId="0" applyNumberFormat="1" applyFont="1" applyBorder="1" applyAlignment="1">
      <alignment horizontal="left" vertical="center" wrapText="1"/>
    </xf>
    <xf numFmtId="0" fontId="18" fillId="62" borderId="3" xfId="0" applyFont="1" applyFill="1" applyBorder="1" applyAlignment="1">
      <alignment wrapText="1"/>
    </xf>
    <xf numFmtId="0" fontId="18" fillId="62" borderId="11" xfId="0" applyFont="1" applyFill="1" applyBorder="1" applyAlignment="1">
      <alignment wrapText="1"/>
    </xf>
    <xf numFmtId="0" fontId="18" fillId="3" borderId="20" xfId="0" applyFont="1" applyFill="1" applyBorder="1" applyAlignment="1">
      <alignment horizontal="left" vertical="center" wrapText="1"/>
    </xf>
    <xf numFmtId="0" fontId="18" fillId="2" borderId="14" xfId="0" applyFont="1" applyFill="1" applyBorder="1"/>
    <xf numFmtId="0" fontId="20" fillId="0" borderId="14" xfId="0" applyFont="1" applyBorder="1"/>
    <xf numFmtId="0" fontId="18" fillId="0" borderId="0" xfId="0" applyFont="1"/>
    <xf numFmtId="0" fontId="16" fillId="3" borderId="35" xfId="0" applyFont="1" applyFill="1" applyBorder="1" applyAlignment="1">
      <alignment horizontal="left" vertical="center" wrapText="1"/>
    </xf>
    <xf numFmtId="0" fontId="20" fillId="37" borderId="35" xfId="0" applyFont="1" applyFill="1" applyBorder="1"/>
    <xf numFmtId="0" fontId="16" fillId="8" borderId="33" xfId="0" applyFont="1" applyFill="1" applyBorder="1" applyAlignment="1">
      <alignment horizontal="left" wrapText="1"/>
    </xf>
    <xf numFmtId="0" fontId="16" fillId="8" borderId="57" xfId="0" applyFont="1" applyFill="1" applyBorder="1" applyAlignment="1">
      <alignment horizontal="left" wrapText="1"/>
    </xf>
    <xf numFmtId="0" fontId="16" fillId="8" borderId="56" xfId="0" applyFont="1" applyFill="1" applyBorder="1" applyAlignment="1">
      <alignment horizontal="left" wrapText="1"/>
    </xf>
    <xf numFmtId="0" fontId="36" fillId="31" borderId="71" xfId="4" applyFont="1" applyFill="1" applyBorder="1" applyAlignment="1">
      <alignment vertical="top"/>
    </xf>
    <xf numFmtId="0" fontId="36" fillId="31" borderId="75" xfId="4" applyFont="1" applyFill="1" applyBorder="1" applyAlignment="1">
      <alignment vertical="top"/>
    </xf>
    <xf numFmtId="0" fontId="36" fillId="31" borderId="77" xfId="4" applyFont="1" applyFill="1" applyBorder="1" applyAlignment="1">
      <alignment vertical="top"/>
    </xf>
    <xf numFmtId="0" fontId="36" fillId="81" borderId="71" xfId="4" applyFont="1" applyFill="1" applyBorder="1" applyAlignment="1">
      <alignment vertical="top"/>
    </xf>
    <xf numFmtId="0" fontId="36" fillId="81" borderId="75" xfId="4" applyFont="1" applyFill="1" applyBorder="1" applyAlignment="1">
      <alignment vertical="top"/>
    </xf>
    <xf numFmtId="0" fontId="36" fillId="81" borderId="77" xfId="4" applyFont="1" applyFill="1" applyBorder="1" applyAlignment="1">
      <alignment vertical="top"/>
    </xf>
    <xf numFmtId="0" fontId="36" fillId="36" borderId="71" xfId="4" applyFont="1" applyFill="1" applyBorder="1" applyAlignment="1">
      <alignment vertical="top"/>
    </xf>
    <xf numFmtId="0" fontId="36" fillId="36" borderId="75" xfId="4" applyFont="1" applyFill="1" applyBorder="1" applyAlignment="1">
      <alignment vertical="top"/>
    </xf>
    <xf numFmtId="0" fontId="36" fillId="36" borderId="77" xfId="4" applyFont="1" applyFill="1" applyBorder="1" applyAlignment="1">
      <alignment vertical="top"/>
    </xf>
    <xf numFmtId="0" fontId="8" fillId="32" borderId="71" xfId="4" applyFont="1" applyFill="1" applyBorder="1" applyAlignment="1">
      <alignment vertical="top"/>
    </xf>
    <xf numFmtId="0" fontId="8" fillId="32" borderId="75" xfId="4" applyFont="1" applyFill="1" applyBorder="1" applyAlignment="1">
      <alignment vertical="top"/>
    </xf>
    <xf numFmtId="0" fontId="8" fillId="32" borderId="77" xfId="4" applyFont="1" applyFill="1" applyBorder="1" applyAlignment="1">
      <alignment vertical="top"/>
    </xf>
    <xf numFmtId="0" fontId="8" fillId="83" borderId="71" xfId="4" applyFont="1" applyFill="1" applyBorder="1" applyAlignment="1">
      <alignment vertical="top"/>
    </xf>
    <xf numFmtId="0" fontId="8" fillId="83" borderId="75" xfId="4" applyFont="1" applyFill="1" applyBorder="1" applyAlignment="1">
      <alignment vertical="top"/>
    </xf>
    <xf numFmtId="0" fontId="8" fillId="83" borderId="77" xfId="4" applyFont="1" applyFill="1" applyBorder="1" applyAlignment="1">
      <alignment vertical="top"/>
    </xf>
    <xf numFmtId="0" fontId="8" fillId="83" borderId="72" xfId="4" applyFont="1" applyFill="1" applyBorder="1" applyAlignment="1">
      <alignment vertical="top" wrapText="1"/>
    </xf>
    <xf numFmtId="0" fontId="8" fillId="83" borderId="62" xfId="4" applyFont="1" applyFill="1" applyBorder="1" applyAlignment="1">
      <alignment vertical="top" wrapText="1"/>
    </xf>
    <xf numFmtId="0" fontId="8" fillId="83" borderId="70" xfId="4" applyFont="1" applyFill="1" applyBorder="1" applyAlignment="1">
      <alignment vertical="top" wrapText="1"/>
    </xf>
    <xf numFmtId="0" fontId="8" fillId="32" borderId="72" xfId="4" applyFont="1" applyFill="1" applyBorder="1" applyAlignment="1">
      <alignment vertical="top" wrapText="1"/>
    </xf>
    <xf numFmtId="0" fontId="8" fillId="32" borderId="62" xfId="4" applyFont="1" applyFill="1" applyBorder="1" applyAlignment="1">
      <alignment vertical="top" wrapText="1"/>
    </xf>
    <xf numFmtId="0" fontId="8" fillId="32" borderId="70" xfId="4" applyFont="1" applyFill="1" applyBorder="1" applyAlignment="1">
      <alignment vertical="top" wrapText="1"/>
    </xf>
    <xf numFmtId="0" fontId="36" fillId="36" borderId="72" xfId="4" applyFont="1" applyFill="1" applyBorder="1" applyAlignment="1">
      <alignment vertical="top" wrapText="1"/>
    </xf>
    <xf numFmtId="0" fontId="36" fillId="36" borderId="62" xfId="4" applyFont="1" applyFill="1" applyBorder="1" applyAlignment="1">
      <alignment vertical="top" wrapText="1"/>
    </xf>
    <xf numFmtId="0" fontId="36" fillId="36" borderId="70" xfId="4" applyFont="1" applyFill="1" applyBorder="1" applyAlignment="1">
      <alignment vertical="top" wrapText="1"/>
    </xf>
    <xf numFmtId="0" fontId="36" fillId="81" borderId="72" xfId="4" applyFont="1" applyFill="1" applyBorder="1" applyAlignment="1">
      <alignment vertical="top" wrapText="1"/>
    </xf>
    <xf numFmtId="0" fontId="36" fillId="81" borderId="62" xfId="4" applyFont="1" applyFill="1" applyBorder="1" applyAlignment="1">
      <alignment vertical="top" wrapText="1"/>
    </xf>
    <xf numFmtId="0" fontId="36" fillId="81" borderId="70" xfId="4" applyFont="1" applyFill="1" applyBorder="1" applyAlignment="1">
      <alignment vertical="top" wrapText="1"/>
    </xf>
    <xf numFmtId="0" fontId="36" fillId="31" borderId="72" xfId="4" applyFont="1" applyFill="1" applyBorder="1" applyAlignment="1">
      <alignment vertical="top" wrapText="1"/>
    </xf>
    <xf numFmtId="0" fontId="36" fillId="31" borderId="62" xfId="4" applyFont="1" applyFill="1" applyBorder="1" applyAlignment="1">
      <alignment vertical="top" wrapText="1"/>
    </xf>
    <xf numFmtId="0" fontId="36" fillId="31" borderId="70" xfId="4" applyFont="1" applyFill="1" applyBorder="1" applyAlignment="1">
      <alignment vertical="top" wrapText="1"/>
    </xf>
    <xf numFmtId="0" fontId="35" fillId="27" borderId="14" xfId="4" applyFont="1" applyFill="1" applyAlignment="1">
      <alignment horizontal="center" vertical="top" wrapText="1"/>
    </xf>
    <xf numFmtId="0" fontId="40" fillId="72" borderId="43" xfId="4" applyFont="1" applyFill="1" applyBorder="1" applyAlignment="1">
      <alignment horizontal="left" vertical="top" wrapText="1"/>
    </xf>
    <xf numFmtId="0" fontId="40" fillId="72" borderId="58" xfId="4" applyFont="1" applyFill="1" applyBorder="1" applyAlignment="1">
      <alignment horizontal="left" vertical="top" wrapText="1"/>
    </xf>
    <xf numFmtId="0" fontId="40" fillId="72" borderId="59" xfId="4" applyFont="1" applyFill="1" applyBorder="1" applyAlignment="1">
      <alignment horizontal="left" vertical="top" wrapText="1"/>
    </xf>
    <xf numFmtId="0" fontId="37" fillId="81" borderId="43" xfId="4" applyFont="1" applyFill="1" applyBorder="1" applyAlignment="1">
      <alignment horizontal="left" vertical="top" wrapText="1"/>
    </xf>
    <xf numFmtId="0" fontId="37" fillId="81" borderId="58" xfId="4" applyFont="1" applyFill="1" applyBorder="1" applyAlignment="1">
      <alignment horizontal="left" vertical="top" wrapText="1"/>
    </xf>
    <xf numFmtId="0" fontId="37" fillId="81" borderId="59" xfId="4" applyFont="1" applyFill="1" applyBorder="1" applyAlignment="1">
      <alignment horizontal="left" vertical="top" wrapText="1"/>
    </xf>
    <xf numFmtId="0" fontId="37" fillId="93" borderId="43" xfId="4" applyFont="1" applyFill="1" applyBorder="1" applyAlignment="1">
      <alignment horizontal="left" vertical="top" wrapText="1"/>
    </xf>
    <xf numFmtId="0" fontId="37" fillId="93" borderId="58" xfId="4" applyFont="1" applyFill="1" applyBorder="1" applyAlignment="1">
      <alignment horizontal="left" vertical="top" wrapText="1"/>
    </xf>
    <xf numFmtId="0" fontId="37" fillId="93" borderId="59" xfId="4" applyFont="1" applyFill="1" applyBorder="1" applyAlignment="1">
      <alignment horizontal="left" vertical="top" wrapText="1"/>
    </xf>
    <xf numFmtId="0" fontId="37" fillId="36" borderId="43" xfId="4" applyFont="1" applyFill="1" applyBorder="1" applyAlignment="1">
      <alignment horizontal="left" vertical="top" wrapText="1"/>
    </xf>
    <xf numFmtId="0" fontId="37" fillId="36" borderId="58" xfId="4" applyFont="1" applyFill="1" applyBorder="1" applyAlignment="1">
      <alignment horizontal="left" vertical="top" wrapText="1"/>
    </xf>
    <xf numFmtId="0" fontId="37" fillId="36" borderId="59" xfId="4" applyFont="1" applyFill="1" applyBorder="1" applyAlignment="1">
      <alignment horizontal="left" vertical="top" wrapText="1"/>
    </xf>
    <xf numFmtId="0" fontId="40" fillId="32" borderId="43" xfId="4" applyFont="1" applyFill="1" applyBorder="1" applyAlignment="1">
      <alignment horizontal="left" vertical="top" wrapText="1"/>
    </xf>
    <xf numFmtId="0" fontId="40" fillId="32" borderId="58" xfId="4" applyFont="1" applyFill="1" applyBorder="1" applyAlignment="1">
      <alignment horizontal="left" vertical="top" wrapText="1"/>
    </xf>
    <xf numFmtId="0" fontId="40" fillId="32" borderId="59" xfId="4" applyFont="1" applyFill="1" applyBorder="1" applyAlignment="1">
      <alignment horizontal="left" vertical="top" wrapText="1"/>
    </xf>
    <xf numFmtId="0" fontId="6" fillId="0" borderId="82" xfId="2" applyFont="1" applyBorder="1" applyAlignment="1">
      <alignment horizontal="center"/>
    </xf>
    <xf numFmtId="0" fontId="6" fillId="0" borderId="83" xfId="2" applyFont="1" applyBorder="1" applyAlignment="1">
      <alignment horizontal="center"/>
    </xf>
    <xf numFmtId="0" fontId="6" fillId="0" borderId="84" xfId="2" applyFont="1" applyBorder="1" applyAlignment="1">
      <alignment horizontal="center"/>
    </xf>
  </cellXfs>
  <cellStyles count="6">
    <cellStyle name="Normal" xfId="0" builtinId="0"/>
    <cellStyle name="Normal 2" xfId="1" xr:uid="{00000000-0005-0000-0000-000001000000}"/>
    <cellStyle name="Normal 3" xfId="2" xr:uid="{00000000-0005-0000-0000-000002000000}"/>
    <cellStyle name="Normal 4" xfId="4" xr:uid="{00000000-0005-0000-0000-000003000000}"/>
    <cellStyle name="Percent" xfId="5" builtinId="5"/>
    <cellStyle name="Percent 2" xfId="3" xr:uid="{00000000-0005-0000-0000-000005000000}"/>
  </cellStyles>
  <dxfs count="0"/>
  <tableStyles count="0" defaultTableStyle="TableStyleMedium2" defaultPivotStyle="PivotStyleLight16"/>
  <colors>
    <mruColors>
      <color rgb="FF008C84"/>
      <color rgb="FFD0F4FF"/>
      <color rgb="FFD44102"/>
      <color rgb="FFC3AFDD"/>
      <color rgb="FFFFD6C4"/>
      <color rgb="FF603D8F"/>
      <color rgb="FFEEF3D6"/>
      <color rgb="FFFFD68B"/>
      <color rgb="FFB5FFFC"/>
      <color rgb="FFFA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"Domain Scores"</c:f>
          <c:strCache>
            <c:ptCount val="1"/>
            <c:pt idx="0">
              <c:v>Domain Scores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Domain Scores</c:v>
          </c:tx>
          <c:spPr>
            <a:solidFill>
              <a:schemeClr val="accent1"/>
            </a:solidFill>
            <a:ln>
              <a:noFill/>
            </a:ln>
            <a:effectLst/>
          </c:spPr>
          <c:invertIfNegative val="0"/>
          <c:cat>
            <c:strRef>
              <c:f>'Analysis Matrix'!$D$34:$D$38</c:f>
              <c:strCache>
                <c:ptCount val="5"/>
                <c:pt idx="0">
                  <c:v>Data collection and reporting</c:v>
                </c:pt>
                <c:pt idx="1">
                  <c:v>Data analysis and use</c:v>
                </c:pt>
                <c:pt idx="2">
                  <c:v>Leadership, governance, and accountability</c:v>
                </c:pt>
                <c:pt idx="3">
                  <c:v>Capacity building</c:v>
                </c:pt>
                <c:pt idx="4">
                  <c:v>Information and communications technology</c:v>
                </c:pt>
              </c:strCache>
            </c:strRef>
          </c:cat>
          <c:val>
            <c:numRef>
              <c:f>'Analysis Matrix'!$E$34:$E$38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E61-45D7-911B-41C05B5819C3}"/>
            </c:ext>
          </c:extLst>
        </c:ser>
        <c:dLbls>
          <c:showLegendKey val="0"/>
          <c:showVal val="0"/>
          <c:showCatName val="0"/>
          <c:showSerName val="0"/>
          <c:showPercent val="0"/>
          <c:showBubbleSize val="0"/>
        </c:dLbls>
        <c:gapWidth val="219"/>
        <c:overlap val="-27"/>
        <c:axId val="724650672"/>
        <c:axId val="724656248"/>
      </c:barChart>
      <c:catAx>
        <c:axId val="72465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24656248"/>
        <c:crosses val="autoZero"/>
        <c:auto val="1"/>
        <c:lblAlgn val="ctr"/>
        <c:lblOffset val="100"/>
        <c:noMultiLvlLbl val="0"/>
      </c:catAx>
      <c:valAx>
        <c:axId val="724656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24650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'Analysis Matrix'!$C$39</c:f>
          <c:strCache>
            <c:ptCount val="1"/>
            <c:pt idx="0">
              <c:v>Overall Score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3914260717410324E-2"/>
          <c:y val="0.14631163708086786"/>
          <c:w val="0.9091968503937008"/>
          <c:h val="0.69906008790321328"/>
        </c:manualLayout>
      </c:layout>
      <c:barChart>
        <c:barDir val="bar"/>
        <c:grouping val="clustered"/>
        <c:varyColors val="0"/>
        <c:ser>
          <c:idx val="0"/>
          <c:order val="0"/>
          <c:tx>
            <c:strRef>
              <c:f>'Analysis Matrix'!$C$39</c:f>
              <c:strCache>
                <c:ptCount val="1"/>
                <c:pt idx="0">
                  <c:v>Overall Score</c:v>
                </c:pt>
              </c:strCache>
            </c:strRef>
          </c:tx>
          <c:spPr>
            <a:solidFill>
              <a:schemeClr val="accent1"/>
            </a:solidFill>
            <a:ln>
              <a:noFill/>
            </a:ln>
            <a:effectLst/>
          </c:spPr>
          <c:invertIfNegative val="0"/>
          <c:val>
            <c:numRef>
              <c:f>'Analysis Matrix'!$G$41</c:f>
              <c:numCache>
                <c:formatCode>0.00</c:formatCode>
                <c:ptCount val="1"/>
                <c:pt idx="0">
                  <c:v>0</c:v>
                </c:pt>
              </c:numCache>
            </c:numRef>
          </c:val>
          <c:extLst>
            <c:ext xmlns:c16="http://schemas.microsoft.com/office/drawing/2014/chart" uri="{C3380CC4-5D6E-409C-BE32-E72D297353CC}">
              <c16:uniqueId val="{00000000-2D74-4DD8-865C-F88599BE14E2}"/>
            </c:ext>
          </c:extLst>
        </c:ser>
        <c:dLbls>
          <c:showLegendKey val="0"/>
          <c:showVal val="0"/>
          <c:showCatName val="0"/>
          <c:showSerName val="0"/>
          <c:showPercent val="0"/>
          <c:showBubbleSize val="0"/>
        </c:dLbls>
        <c:gapWidth val="182"/>
        <c:axId val="504346064"/>
        <c:axId val="504345408"/>
      </c:barChart>
      <c:catAx>
        <c:axId val="504346064"/>
        <c:scaling>
          <c:orientation val="minMax"/>
        </c:scaling>
        <c:delete val="1"/>
        <c:axPos val="l"/>
        <c:majorTickMark val="none"/>
        <c:minorTickMark val="none"/>
        <c:tickLblPos val="nextTo"/>
        <c:crossAx val="504345408"/>
        <c:crosses val="autoZero"/>
        <c:auto val="1"/>
        <c:lblAlgn val="ctr"/>
        <c:lblOffset val="100"/>
        <c:noMultiLvlLbl val="0"/>
      </c:catAx>
      <c:valAx>
        <c:axId val="504345408"/>
        <c:scaling>
          <c:orientation val="minMax"/>
          <c:max val="5"/>
        </c:scaling>
        <c:delete val="0"/>
        <c:axPos val="b"/>
        <c:majorGridlines>
          <c:spPr>
            <a:ln w="9525" cap="flat" cmpd="sng" algn="ctr">
              <a:solidFill>
                <a:schemeClr val="tx1">
                  <a:lumMod val="15000"/>
                  <a:lumOff val="85000"/>
                </a:schemeClr>
              </a:solidFill>
              <a:round/>
            </a:ln>
            <a:effectLst/>
          </c:spPr>
        </c:majorGridlines>
        <c:title>
          <c:tx>
            <c:strRef>
              <c:f>"1 (Nascent) 2 (Defined) 3 (Established) 4 (Institutionalized) 5 (Optimized)"</c:f>
              <c:strCache>
                <c:ptCount val="1"/>
                <c:pt idx="0">
                  <c:v>1 (Nascent) 2 (Defined) 3 (Established) 4 (Institutionalized) 5 (Optimized)</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043460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'Analysis Matrix'!$A$60</c:f>
          <c:strCache>
            <c:ptCount val="1"/>
            <c:pt idx="0">
              <c:v>Sub-Domain Scores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multiLvlStrRef>
              <c:f>'Analysis Matrix'!$B$61:$D$78</c:f>
              <c:multiLvlStrCache>
                <c:ptCount val="18"/>
                <c:lvl>
                  <c:pt idx="0">
                    <c:v>Data collection tools and workflow</c:v>
                  </c:pt>
                  <c:pt idx="1">
                    <c:v>Reporting </c:v>
                  </c:pt>
                  <c:pt idx="2">
                    <c:v>Data quality</c:v>
                  </c:pt>
                  <c:pt idx="3">
                    <c:v>Data integration and exchange</c:v>
                  </c:pt>
                  <c:pt idx="4">
                    <c:v>Analytics and visualization</c:v>
                  </c:pt>
                  <c:pt idx="5">
                    <c:v>Dissemination and communication</c:v>
                  </c:pt>
                  <c:pt idx="6">
                    <c:v>Data use guidance</c:v>
                  </c:pt>
                  <c:pt idx="7">
                    <c:v>Data access and sharing</c:v>
                  </c:pt>
                  <c:pt idx="8">
                    <c:v>Organizational structure and function</c:v>
                  </c:pt>
                  <c:pt idx="9">
                    <c:v>Leadership and coordination</c:v>
                  </c:pt>
                  <c:pt idx="10">
                    <c:v>Monitoring, evaluation, and learning</c:v>
                  </c:pt>
                  <c:pt idx="11">
                    <c:v>Financial resources</c:v>
                  </c:pt>
                  <c:pt idx="12">
                    <c:v>Data interpretation</c:v>
                  </c:pt>
                  <c:pt idx="13">
                    <c:v>Skill and knowledge development</c:v>
                  </c:pt>
                  <c:pt idx="14">
                    <c:v>Decision making ability</c:v>
                  </c:pt>
                  <c:pt idx="15">
                    <c:v>Hardware</c:v>
                  </c:pt>
                  <c:pt idx="16">
                    <c:v>Network and connectivity</c:v>
                  </c:pt>
                  <c:pt idx="17">
                    <c:v>ICT business infrastructure</c:v>
                  </c:pt>
                </c:lvl>
                <c:lvl>
                  <c:pt idx="0">
                    <c:v>D1S1</c:v>
                  </c:pt>
                  <c:pt idx="1">
                    <c:v>D1S2</c:v>
                  </c:pt>
                  <c:pt idx="2">
                    <c:v>D1S3</c:v>
                  </c:pt>
                  <c:pt idx="3">
                    <c:v>D2S1</c:v>
                  </c:pt>
                  <c:pt idx="4">
                    <c:v>D2S2</c:v>
                  </c:pt>
                  <c:pt idx="5">
                    <c:v>D2S3</c:v>
                  </c:pt>
                  <c:pt idx="6">
                    <c:v>D3S1</c:v>
                  </c:pt>
                  <c:pt idx="7">
                    <c:v>D3S2</c:v>
                  </c:pt>
                  <c:pt idx="8">
                    <c:v>D3S3</c:v>
                  </c:pt>
                  <c:pt idx="9">
                    <c:v>D3S4</c:v>
                  </c:pt>
                  <c:pt idx="10">
                    <c:v>D3S5</c:v>
                  </c:pt>
                  <c:pt idx="11">
                    <c:v>D3S6</c:v>
                  </c:pt>
                  <c:pt idx="12">
                    <c:v>D4S1</c:v>
                  </c:pt>
                  <c:pt idx="13">
                    <c:v>D4S2</c:v>
                  </c:pt>
                  <c:pt idx="14">
                    <c:v>D4S3</c:v>
                  </c:pt>
                  <c:pt idx="15">
                    <c:v>D5S1</c:v>
                  </c:pt>
                  <c:pt idx="16">
                    <c:v>D5S2</c:v>
                  </c:pt>
                  <c:pt idx="17">
                    <c:v>D5S3</c:v>
                  </c:pt>
                </c:lvl>
                <c:lvl>
                  <c:pt idx="0">
                    <c:v>Data collection and reporting</c:v>
                  </c:pt>
                  <c:pt idx="3">
                    <c:v>Data analysis and use</c:v>
                  </c:pt>
                  <c:pt idx="6">
                    <c:v>Leadership, governance, and accountability</c:v>
                  </c:pt>
                  <c:pt idx="12">
                    <c:v>Capacity building</c:v>
                  </c:pt>
                  <c:pt idx="15">
                    <c:v>Information and communications technology</c:v>
                  </c:pt>
                </c:lvl>
              </c:multiLvlStrCache>
            </c:multiLvlStrRef>
          </c:cat>
          <c:val>
            <c:numRef>
              <c:f>'Analysis Matrix'!$E$61:$E$78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4BC3-4969-9513-5B7601FE9F69}"/>
            </c:ext>
          </c:extLst>
        </c:ser>
        <c:dLbls>
          <c:showLegendKey val="0"/>
          <c:showVal val="0"/>
          <c:showCatName val="0"/>
          <c:showSerName val="0"/>
          <c:showPercent val="0"/>
          <c:showBubbleSize val="0"/>
        </c:dLbls>
        <c:gapWidth val="182"/>
        <c:axId val="362689208"/>
        <c:axId val="362687568"/>
      </c:barChart>
      <c:catAx>
        <c:axId val="362689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687568"/>
        <c:crosses val="autoZero"/>
        <c:auto val="1"/>
        <c:lblAlgn val="ctr"/>
        <c:lblOffset val="100"/>
        <c:noMultiLvlLbl val="0"/>
      </c:catAx>
      <c:valAx>
        <c:axId val="3626875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62689208"/>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'Analysis Matrix'!$J$33</c:f>
              <c:strCache>
                <c:ptCount val="1"/>
                <c:pt idx="0">
                  <c:v>User Data Needs</c:v>
                </c:pt>
              </c:strCache>
            </c:strRef>
          </c:tx>
          <c:spPr>
            <a:solidFill>
              <a:schemeClr val="accent1"/>
            </a:solidFill>
            <a:ln w="19050">
              <a:solidFill>
                <a:schemeClr val="lt1"/>
              </a:solidFill>
            </a:ln>
            <a:effectLst/>
          </c:spPr>
          <c:invertIfNegative val="0"/>
          <c:cat>
            <c:strRef>
              <c:f>'Analysis Matrix'!$J$35</c:f>
              <c:strCache>
                <c:ptCount val="1"/>
                <c:pt idx="0">
                  <c:v>-</c:v>
                </c:pt>
              </c:strCache>
            </c:strRef>
          </c:cat>
          <c:val>
            <c:numRef>
              <c:f>'Analysis Matrix'!$N$35</c:f>
              <c:numCache>
                <c:formatCode>0%</c:formatCode>
                <c:ptCount val="1"/>
                <c:pt idx="0">
                  <c:v>0</c:v>
                </c:pt>
              </c:numCache>
            </c:numRef>
          </c:val>
          <c:extLst>
            <c:ext xmlns:c16="http://schemas.microsoft.com/office/drawing/2014/chart" uri="{C3380CC4-5D6E-409C-BE32-E72D297353CC}">
              <c16:uniqueId val="{00000000-42A7-4F3D-B095-74D3E84B56A4}"/>
            </c:ext>
          </c:extLst>
        </c:ser>
        <c:dLbls>
          <c:showLegendKey val="0"/>
          <c:showVal val="0"/>
          <c:showCatName val="0"/>
          <c:showSerName val="0"/>
          <c:showPercent val="0"/>
          <c:showBubbleSize val="0"/>
        </c:dLbls>
        <c:gapWidth val="150"/>
        <c:axId val="453833968"/>
        <c:axId val="453834296"/>
      </c:barChart>
      <c:catAx>
        <c:axId val="4538339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834296"/>
        <c:crosses val="autoZero"/>
        <c:auto val="1"/>
        <c:lblAlgn val="ctr"/>
        <c:lblOffset val="100"/>
        <c:noMultiLvlLbl val="0"/>
      </c:catAx>
      <c:valAx>
        <c:axId val="453834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833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Introduction!A1"/><Relationship Id="rId3" Type="http://schemas.openxmlformats.org/officeDocument/2006/relationships/hyperlink" Target="#'D2AC Scale'!A1"/><Relationship Id="rId7" Type="http://schemas.openxmlformats.org/officeDocument/2006/relationships/image" Target="../media/image2.jpg"/><Relationship Id="rId2" Type="http://schemas.openxmlformats.org/officeDocument/2006/relationships/hyperlink" Target="#'User Roles'!A1"/><Relationship Id="rId1" Type="http://schemas.openxmlformats.org/officeDocument/2006/relationships/hyperlink" Target="#Glossary!A1"/><Relationship Id="rId6" Type="http://schemas.openxmlformats.org/officeDocument/2006/relationships/image" Target="../media/image1.png"/><Relationship Id="rId11" Type="http://schemas.openxmlformats.org/officeDocument/2006/relationships/hyperlink" Target="#'Analysis Matrix'!A1"/><Relationship Id="rId5" Type="http://schemas.openxmlformats.org/officeDocument/2006/relationships/hyperlink" Target="#'Continuum Levels'!A1"/><Relationship Id="rId10" Type="http://schemas.openxmlformats.org/officeDocument/2006/relationships/hyperlink" Target="#'Analysis Dashboard'!A1"/><Relationship Id="rId4" Type="http://schemas.openxmlformats.org/officeDocument/2006/relationships/hyperlink" Target="#'Country Profile'!A1"/><Relationship Id="rId9" Type="http://schemas.openxmlformats.org/officeDocument/2006/relationships/hyperlink" Target="#'Data Collection Instrument'!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6349</xdr:rowOff>
    </xdr:from>
    <xdr:ext cx="11899900" cy="1971221"/>
    <xdr:sp macro="" textlink="">
      <xdr:nvSpPr>
        <xdr:cNvPr id="4" name="Shape 4">
          <a:extLst>
            <a:ext uri="{FF2B5EF4-FFF2-40B4-BE49-F238E27FC236}">
              <a16:creationId xmlns:a16="http://schemas.microsoft.com/office/drawing/2014/main" id="{00000000-0008-0000-0000-000004000000}"/>
            </a:ext>
          </a:extLst>
        </xdr:cNvPr>
        <xdr:cNvSpPr txBox="1"/>
      </xdr:nvSpPr>
      <xdr:spPr>
        <a:xfrm>
          <a:off x="0" y="6349"/>
          <a:ext cx="11899900" cy="1971221"/>
        </a:xfrm>
        <a:prstGeom prst="rect">
          <a:avLst/>
        </a:prstGeom>
        <a:noFill/>
        <a:ln w="9525" cap="flat" cmpd="sng">
          <a:noFill/>
          <a:prstDash val="solid"/>
          <a:round/>
          <a:headEnd type="none" w="sm" len="sm"/>
          <a:tailEnd type="none" w="sm" len="sm"/>
        </a:ln>
      </xdr:spPr>
      <xdr:txBody>
        <a:bodyPr spcFirstLastPara="1" wrap="square" lIns="91425" tIns="0" rIns="91425" bIns="182875" anchor="ctr" anchorCtr="0">
          <a:noAutofit/>
        </a:bodyPr>
        <a:lstStyle/>
        <a:p>
          <a:pPr marL="0" marR="0" lvl="0" indent="0" algn="ctr" rtl="0">
            <a:lnSpc>
              <a:spcPct val="100000"/>
            </a:lnSpc>
            <a:spcBef>
              <a:spcPts val="0"/>
            </a:spcBef>
            <a:spcAft>
              <a:spcPts val="0"/>
            </a:spcAft>
            <a:buSzPts val="2800"/>
            <a:buFont typeface="Arial"/>
            <a:buNone/>
          </a:pPr>
          <a:endParaRPr sz="2800" b="0" i="0" u="none" strike="noStrike" baseline="30000">
            <a:solidFill>
              <a:schemeClr val="tx1"/>
            </a:solidFill>
            <a:latin typeface="Arial"/>
            <a:ea typeface="Arial"/>
            <a:cs typeface="Arial"/>
            <a:sym typeface="Arial"/>
          </a:endParaRPr>
        </a:p>
        <a:p>
          <a:pPr marL="0" marR="0" lvl="0" indent="0" algn="ctr" rtl="0">
            <a:lnSpc>
              <a:spcPct val="100000"/>
            </a:lnSpc>
            <a:spcBef>
              <a:spcPts val="0"/>
            </a:spcBef>
            <a:spcAft>
              <a:spcPts val="0"/>
            </a:spcAft>
            <a:buSzPts val="2000"/>
            <a:buFont typeface="Arial"/>
            <a:buNone/>
          </a:pPr>
          <a:endParaRPr sz="1400" b="1">
            <a:solidFill>
              <a:schemeClr val="lt1"/>
            </a:solidFill>
            <a:latin typeface="Arial" panose="020B0604020202020204" pitchFamily="34" charset="0"/>
            <a:ea typeface="Arial"/>
            <a:cs typeface="Arial" panose="020B0604020202020204" pitchFamily="34" charset="0"/>
            <a:sym typeface="Arial"/>
          </a:endParaRPr>
        </a:p>
        <a:p>
          <a:pPr marL="0" marR="0" lvl="0" indent="0" algn="ctr" rtl="0">
            <a:lnSpc>
              <a:spcPct val="100000"/>
            </a:lnSpc>
            <a:spcBef>
              <a:spcPts val="0"/>
            </a:spcBef>
            <a:spcAft>
              <a:spcPts val="1200"/>
            </a:spcAft>
            <a:buClr>
              <a:srgbClr val="99CC00"/>
            </a:buClr>
            <a:buSzPts val="4400"/>
            <a:buFont typeface="Libre Franklin"/>
            <a:buNone/>
          </a:pPr>
          <a:r>
            <a:rPr lang="en-US" sz="3500" b="1">
              <a:solidFill>
                <a:schemeClr val="tx1"/>
              </a:solidFill>
              <a:latin typeface="Arial" panose="020B0604020202020204" pitchFamily="34" charset="0"/>
              <a:ea typeface="Libre Franklin"/>
              <a:cs typeface="Arial" panose="020B0604020202020204" pitchFamily="34" charset="0"/>
              <a:sym typeface="Libre Franklin"/>
            </a:rPr>
            <a:t>Data-to-Action Continuum (D2AC) Toolkit</a:t>
          </a:r>
        </a:p>
        <a:p>
          <a:pPr marL="0" marR="0" lvl="0" indent="0" algn="ctr" defTabSz="914400" rtl="0" eaLnBrk="1" fontAlgn="auto" latinLnBrk="0" hangingPunct="1">
            <a:lnSpc>
              <a:spcPct val="100000"/>
            </a:lnSpc>
            <a:spcBef>
              <a:spcPts val="0"/>
            </a:spcBef>
            <a:spcAft>
              <a:spcPts val="1200"/>
            </a:spcAft>
            <a:buClr>
              <a:srgbClr val="99CC00"/>
            </a:buClr>
            <a:buSzPts val="4400"/>
            <a:buFont typeface="Libre Franklin"/>
            <a:buNone/>
            <a:tabLst/>
            <a:defRPr/>
          </a:pPr>
          <a:r>
            <a:rPr lang="en-US" sz="2400" b="0">
              <a:effectLst/>
              <a:latin typeface="Arial" panose="020B0604020202020204" pitchFamily="34" charset="0"/>
              <a:ea typeface="+mn-ea"/>
              <a:cs typeface="Arial" panose="020B0604020202020204" pitchFamily="34" charset="0"/>
            </a:rPr>
            <a:t>DATA</a:t>
          </a:r>
          <a:r>
            <a:rPr lang="en-US" sz="2400" b="0" baseline="0">
              <a:effectLst/>
              <a:latin typeface="Arial" panose="020B0604020202020204" pitchFamily="34" charset="0"/>
              <a:ea typeface="+mn-ea"/>
              <a:cs typeface="Arial" panose="020B0604020202020204" pitchFamily="34" charset="0"/>
            </a:rPr>
            <a:t> COLLECTION TOOL</a:t>
          </a:r>
          <a:endParaRPr lang="en-US" sz="2400" b="0">
            <a:effectLst/>
            <a:latin typeface="Arial" panose="020B0604020202020204" pitchFamily="34" charset="0"/>
            <a:ea typeface="+mn-ea"/>
            <a:cs typeface="Arial" panose="020B0604020202020204" pitchFamily="34" charset="0"/>
          </a:endParaRPr>
        </a:p>
        <a:p>
          <a:pPr marL="0" marR="0" lvl="0" indent="0" algn="ctr" defTabSz="914400" rtl="0" eaLnBrk="1" fontAlgn="auto" latinLnBrk="0" hangingPunct="1">
            <a:lnSpc>
              <a:spcPct val="100000"/>
            </a:lnSpc>
            <a:spcBef>
              <a:spcPts val="0"/>
            </a:spcBef>
            <a:spcAft>
              <a:spcPts val="1200"/>
            </a:spcAft>
            <a:buClr>
              <a:srgbClr val="99CC00"/>
            </a:buClr>
            <a:buSzPts val="4400"/>
            <a:buFont typeface="Libre Franklin"/>
            <a:buNone/>
            <a:tabLst/>
            <a:defRPr/>
          </a:pPr>
          <a:r>
            <a:rPr lang="en-US" sz="1600" b="1">
              <a:effectLst/>
              <a:latin typeface="Arial" panose="020B0604020202020204" pitchFamily="34" charset="0"/>
              <a:ea typeface="+mn-ea"/>
              <a:cs typeface="Arial" panose="020B0604020202020204" pitchFamily="34" charset="0"/>
            </a:rPr>
            <a:t>TB Data, Impact Assessment and Communications Hub (TB DIAH) </a:t>
          </a:r>
          <a:endParaRPr lang="en-US" sz="1600" b="1">
            <a:effectLst/>
            <a:latin typeface="Arial" panose="020B0604020202020204" pitchFamily="34" charset="0"/>
            <a:cs typeface="Arial" panose="020B0604020202020204" pitchFamily="34" charset="0"/>
          </a:endParaRPr>
        </a:p>
        <a:p>
          <a:pPr marL="0" marR="0" lvl="0" indent="0" algn="ctr" rtl="0">
            <a:lnSpc>
              <a:spcPct val="100000"/>
            </a:lnSpc>
            <a:spcBef>
              <a:spcPts val="0"/>
            </a:spcBef>
            <a:spcAft>
              <a:spcPts val="0"/>
            </a:spcAft>
            <a:buClr>
              <a:srgbClr val="99CC00"/>
            </a:buClr>
            <a:buSzPts val="4400"/>
            <a:buFont typeface="Libre Franklin"/>
            <a:buNone/>
          </a:pPr>
          <a:endParaRPr sz="1600">
            <a:solidFill>
              <a:schemeClr val="tx1"/>
            </a:solidFill>
            <a:latin typeface="Arial" panose="020B0604020202020204" pitchFamily="34" charset="0"/>
            <a:cs typeface="Arial" panose="020B0604020202020204" pitchFamily="34" charset="0"/>
          </a:endParaRPr>
        </a:p>
      </xdr:txBody>
    </xdr:sp>
    <xdr:clientData fLocksWithSheet="0"/>
  </xdr:oneCellAnchor>
  <xdr:oneCellAnchor>
    <xdr:from>
      <xdr:col>4</xdr:col>
      <xdr:colOff>620059</xdr:colOff>
      <xdr:row>10</xdr:row>
      <xdr:rowOff>59765</xdr:rowOff>
    </xdr:from>
    <xdr:ext cx="8170156" cy="1074164"/>
    <xdr:sp macro="" textlink="">
      <xdr:nvSpPr>
        <xdr:cNvPr id="5" name="Shape 5">
          <a:extLst>
            <a:ext uri="{FF2B5EF4-FFF2-40B4-BE49-F238E27FC236}">
              <a16:creationId xmlns:a16="http://schemas.microsoft.com/office/drawing/2014/main" id="{00000000-0008-0000-0000-000005000000}"/>
            </a:ext>
          </a:extLst>
        </xdr:cNvPr>
        <xdr:cNvSpPr txBox="1"/>
      </xdr:nvSpPr>
      <xdr:spPr>
        <a:xfrm>
          <a:off x="3281011" y="2055479"/>
          <a:ext cx="8170156" cy="1074164"/>
        </a:xfrm>
        <a:prstGeom prst="rect">
          <a:avLst/>
        </a:prstGeom>
        <a:solidFill>
          <a:schemeClr val="lt1"/>
        </a:solid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600"/>
            <a:buFont typeface="Lustria"/>
            <a:buNone/>
          </a:pPr>
          <a:r>
            <a:rPr lang="en-US" sz="1600">
              <a:solidFill>
                <a:schemeClr val="dk1"/>
              </a:solidFill>
              <a:latin typeface="Arial" panose="020B0604020202020204" pitchFamily="34" charset="0"/>
              <a:ea typeface="Lustria"/>
              <a:cs typeface="Arial" panose="020B0604020202020204" pitchFamily="34" charset="0"/>
              <a:sym typeface="Lustria"/>
            </a:rPr>
            <a:t>The United States Agency for International Development-funded TB DIAH project developed this Excel-based Data-to-Action Continuum (D2AC) Tool with the aim to gauge country and National TB Program (NTP) capacity to translate data into action to improve NTP performance and improve TB data quality and use.  </a:t>
          </a:r>
          <a:endParaRPr sz="1400">
            <a:latin typeface="Arial" panose="020B0604020202020204" pitchFamily="34" charset="0"/>
            <a:cs typeface="Arial" panose="020B0604020202020204" pitchFamily="34" charset="0"/>
          </a:endParaRPr>
        </a:p>
        <a:p>
          <a:pPr marL="0" lvl="0" indent="0" algn="l" rtl="0">
            <a:spcBef>
              <a:spcPts val="0"/>
            </a:spcBef>
            <a:spcAft>
              <a:spcPts val="0"/>
            </a:spcAft>
            <a:buNone/>
          </a:pPr>
          <a:endParaRPr sz="1400">
            <a:solidFill>
              <a:schemeClr val="dk1"/>
            </a:solidFill>
            <a:latin typeface="Century Gothic"/>
            <a:ea typeface="Century Gothic"/>
            <a:cs typeface="Century Gothic"/>
            <a:sym typeface="Century Gothic"/>
          </a:endParaRPr>
        </a:p>
        <a:p>
          <a:pPr marL="0" lvl="0" indent="0" algn="l" rtl="0">
            <a:spcBef>
              <a:spcPts val="0"/>
            </a:spcBef>
            <a:spcAft>
              <a:spcPts val="0"/>
            </a:spcAft>
            <a:buNone/>
          </a:pPr>
          <a:endParaRPr sz="1400">
            <a:latin typeface="Century Gothic"/>
            <a:ea typeface="Century Gothic"/>
            <a:cs typeface="Century Gothic"/>
            <a:sym typeface="Century Gothic"/>
          </a:endParaRPr>
        </a:p>
      </xdr:txBody>
    </xdr:sp>
    <xdr:clientData fLocksWithSheet="0"/>
  </xdr:oneCellAnchor>
  <xdr:oneCellAnchor>
    <xdr:from>
      <xdr:col>4</xdr:col>
      <xdr:colOff>623208</xdr:colOff>
      <xdr:row>18</xdr:row>
      <xdr:rowOff>35269</xdr:rowOff>
    </xdr:from>
    <xdr:ext cx="8229439" cy="7082779"/>
    <xdr:sp macro="" textlink="">
      <xdr:nvSpPr>
        <xdr:cNvPr id="7" name="Shape 7">
          <a:extLst>
            <a:ext uri="{FF2B5EF4-FFF2-40B4-BE49-F238E27FC236}">
              <a16:creationId xmlns:a16="http://schemas.microsoft.com/office/drawing/2014/main" id="{00000000-0008-0000-0000-000007000000}"/>
            </a:ext>
          </a:extLst>
        </xdr:cNvPr>
        <xdr:cNvSpPr txBox="1"/>
      </xdr:nvSpPr>
      <xdr:spPr>
        <a:xfrm>
          <a:off x="3284160" y="3361459"/>
          <a:ext cx="8229439" cy="7082779"/>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1200"/>
            </a:spcAft>
            <a:buFont typeface="Arial" panose="020B0604020202020204" pitchFamily="34" charset="0"/>
            <a:buNone/>
          </a:pPr>
          <a:r>
            <a:rPr lang="en-US" sz="1600">
              <a:solidFill>
                <a:schemeClr val="dk1"/>
              </a:solidFill>
              <a:latin typeface="Arial" panose="020B0604020202020204" pitchFamily="34" charset="0"/>
              <a:ea typeface="Lustria"/>
              <a:cs typeface="Arial" panose="020B0604020202020204" pitchFamily="34" charset="0"/>
              <a:sym typeface="Lustria"/>
            </a:rPr>
            <a:t>The D2AC Data Collection Tool consists of the following tabs:</a:t>
          </a:r>
        </a:p>
        <a:p>
          <a:pPr marL="182880" lvl="0" indent="-182880" algn="l" rtl="0">
            <a:spcBef>
              <a:spcPts val="0"/>
            </a:spcBef>
            <a:spcAft>
              <a:spcPts val="1200"/>
            </a:spcAft>
            <a:buFont typeface="Arial" panose="020B0604020202020204" pitchFamily="34" charset="0"/>
            <a:buChar char="•"/>
          </a:pPr>
          <a:r>
            <a:rPr lang="en-US" sz="1600">
              <a:solidFill>
                <a:schemeClr val="dk1"/>
              </a:solidFill>
              <a:latin typeface="Arial" panose="020B0604020202020204" pitchFamily="34" charset="0"/>
              <a:ea typeface="Lustria"/>
              <a:cs typeface="Arial" panose="020B0604020202020204" pitchFamily="34" charset="0"/>
              <a:sym typeface="Lustria"/>
            </a:rPr>
            <a:t>Home (this page)</a:t>
          </a: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rPr>
            <a:t>Introduction</a:t>
          </a:r>
          <a:endParaRPr lang="en-US" sz="1600">
            <a:solidFill>
              <a:schemeClr val="dk1"/>
            </a:solidFill>
            <a:latin typeface="Arial" panose="020B0604020202020204" pitchFamily="34" charset="0"/>
            <a:ea typeface="Lustria"/>
            <a:cs typeface="Arial" panose="020B0604020202020204" pitchFamily="34" charset="0"/>
            <a:sym typeface="Lustria"/>
          </a:endParaRP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sym typeface="Lustria"/>
            </a:rPr>
            <a:t>Continuum Levels</a:t>
          </a:r>
          <a:endParaRPr sz="1600">
            <a:latin typeface="Arial" panose="020B0604020202020204" pitchFamily="34" charset="0"/>
            <a:cs typeface="Arial" panose="020B0604020202020204" pitchFamily="34" charset="0"/>
          </a:endParaRP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sym typeface="Lustria"/>
            </a:rPr>
            <a:t>Country Profile</a:t>
          </a: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sym typeface="Lustria"/>
            </a:rPr>
            <a:t>D2AC Scale</a:t>
          </a: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sym typeface="Lustria"/>
            </a:rPr>
            <a:t>User Roles</a:t>
          </a:r>
        </a:p>
        <a:p>
          <a:pPr marL="182880" marR="0" lvl="0" indent="-182880" algn="l" defTabSz="914400" rtl="0" eaLnBrk="1" fontAlgn="auto" latinLnBrk="0" hangingPunct="1">
            <a:lnSpc>
              <a:spcPct val="100000"/>
            </a:lnSpc>
            <a:spcBef>
              <a:spcPts val="0"/>
            </a:spcBef>
            <a:spcAft>
              <a:spcPts val="1200"/>
            </a:spcAft>
            <a:buClrTx/>
            <a:buSzTx/>
            <a:buFont typeface="Arial" panose="020B0604020202020204" pitchFamily="34" charset="0"/>
            <a:buChar char="•"/>
            <a:tabLst/>
            <a:defRPr/>
          </a:pPr>
          <a:r>
            <a:rPr lang="en-US" sz="1600">
              <a:solidFill>
                <a:schemeClr val="dk1"/>
              </a:solidFill>
              <a:latin typeface="Arial" panose="020B0604020202020204" pitchFamily="34" charset="0"/>
              <a:ea typeface="Lustria"/>
              <a:cs typeface="Arial" panose="020B0604020202020204" pitchFamily="34" charset="0"/>
              <a:sym typeface="Lustria"/>
            </a:rPr>
            <a:t>Glossary</a:t>
          </a:r>
        </a:p>
        <a:p>
          <a:pPr marL="182880" marR="0" lvl="0" indent="-182880" algn="l" rtl="0">
            <a:lnSpc>
              <a:spcPct val="100000"/>
            </a:lnSpc>
            <a:spcBef>
              <a:spcPts val="0"/>
            </a:spcBef>
            <a:spcAft>
              <a:spcPts val="1200"/>
            </a:spcAft>
            <a:buClr>
              <a:schemeClr val="dk1"/>
            </a:buClr>
            <a:buSzPts val="1600"/>
            <a:buFont typeface="Arial" panose="020B0604020202020204" pitchFamily="34" charset="0"/>
            <a:buChar char="•"/>
          </a:pPr>
          <a:r>
            <a:rPr lang="en-US" sz="1600">
              <a:solidFill>
                <a:schemeClr val="dk1"/>
              </a:solidFill>
              <a:latin typeface="Arial" panose="020B0604020202020204" pitchFamily="34" charset="0"/>
              <a:ea typeface="Lustria"/>
              <a:cs typeface="Arial" panose="020B0604020202020204" pitchFamily="34" charset="0"/>
            </a:rPr>
            <a:t>Data Collection</a:t>
          </a:r>
          <a:r>
            <a:rPr lang="en-US" sz="1600" baseline="0">
              <a:solidFill>
                <a:schemeClr val="dk1"/>
              </a:solidFill>
              <a:latin typeface="Arial" panose="020B0604020202020204" pitchFamily="34" charset="0"/>
              <a:ea typeface="Lustria"/>
              <a:cs typeface="Arial" panose="020B0604020202020204" pitchFamily="34" charset="0"/>
            </a:rPr>
            <a:t> Instrument</a:t>
          </a:r>
        </a:p>
        <a:p>
          <a:pPr marL="182880" marR="0" lvl="0" indent="-182880" algn="l" rtl="0">
            <a:lnSpc>
              <a:spcPct val="100000"/>
            </a:lnSpc>
            <a:spcBef>
              <a:spcPts val="0"/>
            </a:spcBef>
            <a:spcAft>
              <a:spcPts val="1200"/>
            </a:spcAft>
            <a:buClr>
              <a:schemeClr val="dk1"/>
            </a:buClr>
            <a:buSzPts val="1600"/>
            <a:buFont typeface="Arial" panose="020B0604020202020204" pitchFamily="34" charset="0"/>
            <a:buChar char="•"/>
          </a:pPr>
          <a:r>
            <a:rPr lang="en-US" sz="1600" baseline="0">
              <a:solidFill>
                <a:schemeClr val="dk1"/>
              </a:solidFill>
              <a:latin typeface="Arial" panose="020B0604020202020204" pitchFamily="34" charset="0"/>
              <a:ea typeface="Lustria"/>
              <a:cs typeface="Arial" panose="020B0604020202020204" pitchFamily="34" charset="0"/>
            </a:rPr>
            <a:t>Analysis Matrix</a:t>
          </a:r>
        </a:p>
        <a:p>
          <a:pPr marL="182880" marR="0" lvl="0" indent="-182880" algn="l" rtl="0">
            <a:lnSpc>
              <a:spcPct val="100000"/>
            </a:lnSpc>
            <a:spcBef>
              <a:spcPts val="0"/>
            </a:spcBef>
            <a:spcAft>
              <a:spcPts val="1200"/>
            </a:spcAft>
            <a:buClr>
              <a:schemeClr val="dk1"/>
            </a:buClr>
            <a:buSzPts val="1600"/>
            <a:buFont typeface="Arial" panose="020B0604020202020204" pitchFamily="34" charset="0"/>
            <a:buChar char="•"/>
          </a:pPr>
          <a:r>
            <a:rPr lang="en-US" sz="1600" baseline="0">
              <a:solidFill>
                <a:schemeClr val="dk1"/>
              </a:solidFill>
              <a:latin typeface="Arial" panose="020B0604020202020204" pitchFamily="34" charset="0"/>
              <a:ea typeface="Lustria"/>
              <a:cs typeface="Arial" panose="020B0604020202020204" pitchFamily="34" charset="0"/>
            </a:rPr>
            <a:t>Analysis Dashboard</a:t>
          </a:r>
          <a:endParaRPr sz="1600"/>
        </a:p>
      </xdr:txBody>
    </xdr:sp>
    <xdr:clientData fLocksWithSheet="0"/>
  </xdr:oneCellAnchor>
  <xdr:oneCellAnchor>
    <xdr:from>
      <xdr:col>0</xdr:col>
      <xdr:colOff>174625</xdr:colOff>
      <xdr:row>33</xdr:row>
      <xdr:rowOff>92770</xdr:rowOff>
    </xdr:from>
    <xdr:ext cx="2637518" cy="566928"/>
    <xdr:sp macro="" textlink="">
      <xdr:nvSpPr>
        <xdr:cNvPr id="8" name="Shape 8">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174625" y="6246222"/>
          <a:ext cx="2637518" cy="566928"/>
        </a:xfrm>
        <a:prstGeom prst="round2SameRect">
          <a:avLst>
            <a:gd name="adj1" fmla="val 0"/>
            <a:gd name="adj2" fmla="val 5827"/>
          </a:avLst>
        </a:prstGeom>
        <a:solidFill>
          <a:schemeClr val="accent1"/>
        </a:solid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chemeClr val="lt1"/>
            </a:buClr>
            <a:buSzPts val="2000"/>
            <a:buFont typeface="Libre Franklin"/>
            <a:buNone/>
          </a:pPr>
          <a:r>
            <a:rPr lang="en-US" sz="2000" b="1">
              <a:solidFill>
                <a:schemeClr val="lt1"/>
              </a:solidFill>
              <a:latin typeface="Arial" panose="020B0604020202020204" pitchFamily="34" charset="0"/>
              <a:ea typeface="Libre Franklin"/>
              <a:cs typeface="Arial" panose="020B0604020202020204" pitchFamily="34" charset="0"/>
              <a:sym typeface="Libre Franklin"/>
            </a:rPr>
            <a:t>Glossary</a:t>
          </a:r>
          <a:endParaRPr sz="2000" b="1">
            <a:solidFill>
              <a:schemeClr val="lt1"/>
            </a:solidFill>
            <a:latin typeface="Arial" panose="020B0604020202020204" pitchFamily="34" charset="0"/>
            <a:ea typeface="Libre Franklin"/>
            <a:cs typeface="Arial" panose="020B0604020202020204" pitchFamily="34" charset="0"/>
            <a:sym typeface="Libre Franklin"/>
          </a:endParaRPr>
        </a:p>
      </xdr:txBody>
    </xdr:sp>
    <xdr:clientData fLocksWithSheet="0"/>
  </xdr:oneCellAnchor>
  <xdr:oneCellAnchor>
    <xdr:from>
      <xdr:col>0</xdr:col>
      <xdr:colOff>161925</xdr:colOff>
      <xdr:row>28</xdr:row>
      <xdr:rowOff>162080</xdr:rowOff>
    </xdr:from>
    <xdr:ext cx="2637518" cy="566928"/>
    <xdr:sp macro="" textlink="">
      <xdr:nvSpPr>
        <xdr:cNvPr id="9" name="Shape 9">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161925" y="5483985"/>
          <a:ext cx="2637518" cy="566928"/>
        </a:xfrm>
        <a:prstGeom prst="round2SameRect">
          <a:avLst>
            <a:gd name="adj1" fmla="val 1802"/>
            <a:gd name="adj2" fmla="val 5088"/>
          </a:avLst>
        </a:prstGeom>
        <a:solidFill>
          <a:schemeClr val="accent1"/>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lt1"/>
              </a:solidFill>
              <a:latin typeface="Arial" panose="020B0604020202020204" pitchFamily="34" charset="0"/>
              <a:ea typeface="Libre Franklin"/>
              <a:cs typeface="Arial" panose="020B0604020202020204" pitchFamily="34" charset="0"/>
              <a:sym typeface="Libre Franklin"/>
            </a:rPr>
            <a:t>User Roles</a:t>
          </a:r>
          <a:endParaRPr sz="1400">
            <a:latin typeface="Arial" panose="020B0604020202020204" pitchFamily="34" charset="0"/>
            <a:cs typeface="Arial" panose="020B0604020202020204" pitchFamily="34" charset="0"/>
          </a:endParaRPr>
        </a:p>
      </xdr:txBody>
    </xdr:sp>
    <xdr:clientData fLocksWithSheet="0"/>
  </xdr:oneCellAnchor>
  <xdr:oneCellAnchor>
    <xdr:from>
      <xdr:col>0</xdr:col>
      <xdr:colOff>192087</xdr:colOff>
      <xdr:row>24</xdr:row>
      <xdr:rowOff>79896</xdr:rowOff>
    </xdr:from>
    <xdr:ext cx="2636383" cy="566928"/>
    <xdr:sp macro="" textlink="">
      <xdr:nvSpPr>
        <xdr:cNvPr id="10" name="Shape 10">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192087" y="4736563"/>
          <a:ext cx="2636383" cy="566928"/>
        </a:xfrm>
        <a:prstGeom prst="round2SameRect">
          <a:avLst>
            <a:gd name="adj1" fmla="val 0"/>
            <a:gd name="adj2" fmla="val 3374"/>
          </a:avLst>
        </a:prstGeom>
        <a:solidFill>
          <a:srgbClr val="008C84"/>
        </a:solidFill>
        <a:ln>
          <a:solidFill>
            <a:schemeClr val="tx1"/>
          </a:solid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F5496"/>
            </a:buClr>
            <a:buSzPts val="2000"/>
            <a:buFont typeface="Libre Franklin"/>
            <a:buNone/>
          </a:pPr>
          <a:r>
            <a:rPr lang="en-US" sz="2000" b="1" i="0" u="none" strike="noStrike" cap="none">
              <a:solidFill>
                <a:schemeClr val="bg1"/>
              </a:solidFill>
              <a:latin typeface="Arial" panose="020B0604020202020204" pitchFamily="34" charset="0"/>
              <a:ea typeface="Libre Franklin"/>
              <a:cs typeface="Arial" panose="020B0604020202020204" pitchFamily="34" charset="0"/>
              <a:sym typeface="Libre Franklin"/>
            </a:rPr>
            <a:t>D2AC Scale</a:t>
          </a:r>
          <a:endParaRPr sz="1400">
            <a:solidFill>
              <a:schemeClr val="bg1"/>
            </a:solidFill>
            <a:latin typeface="Arial" panose="020B0604020202020204" pitchFamily="34" charset="0"/>
            <a:cs typeface="Arial" panose="020B0604020202020204" pitchFamily="34" charset="0"/>
          </a:endParaRPr>
        </a:p>
      </xdr:txBody>
    </xdr:sp>
    <xdr:clientData fLocksWithSheet="0"/>
  </xdr:oneCellAnchor>
  <xdr:oneCellAnchor>
    <xdr:from>
      <xdr:col>0</xdr:col>
      <xdr:colOff>158750</xdr:colOff>
      <xdr:row>19</xdr:row>
      <xdr:rowOff>161905</xdr:rowOff>
    </xdr:from>
    <xdr:ext cx="2662464" cy="566928"/>
    <xdr:sp macro="" textlink="">
      <xdr:nvSpPr>
        <xdr:cNvPr id="11" name="Shape 11">
          <a:hlinkClick xmlns:r="http://schemas.openxmlformats.org/officeDocument/2006/relationships" r:id="rId4"/>
          <a:extLst>
            <a:ext uri="{FF2B5EF4-FFF2-40B4-BE49-F238E27FC236}">
              <a16:creationId xmlns:a16="http://schemas.microsoft.com/office/drawing/2014/main" id="{00000000-0008-0000-0000-00000B000000}"/>
            </a:ext>
          </a:extLst>
        </xdr:cNvPr>
        <xdr:cNvSpPr/>
      </xdr:nvSpPr>
      <xdr:spPr>
        <a:xfrm>
          <a:off x="158750" y="3987024"/>
          <a:ext cx="2662464" cy="566928"/>
        </a:xfrm>
        <a:prstGeom prst="round2SameRect">
          <a:avLst>
            <a:gd name="adj1" fmla="val 1802"/>
            <a:gd name="adj2" fmla="val 5088"/>
          </a:avLst>
        </a:prstGeom>
        <a:solidFill>
          <a:schemeClr val="accent1"/>
        </a:solidFill>
        <a:ln>
          <a:solidFill>
            <a:schemeClr val="tx1"/>
          </a:solid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lt1"/>
              </a:solidFill>
              <a:latin typeface="Arial" panose="020B0604020202020204" pitchFamily="34" charset="0"/>
              <a:ea typeface="Libre Franklin"/>
              <a:cs typeface="Arial" panose="020B0604020202020204" pitchFamily="34" charset="0"/>
              <a:sym typeface="Libre Franklin"/>
            </a:rPr>
            <a:t>Country Profile</a:t>
          </a:r>
          <a:endParaRPr sz="2000" b="1">
            <a:solidFill>
              <a:schemeClr val="lt1"/>
            </a:solidFill>
            <a:latin typeface="Arial" panose="020B0604020202020204" pitchFamily="34" charset="0"/>
            <a:ea typeface="Libre Franklin"/>
            <a:cs typeface="Arial" panose="020B0604020202020204" pitchFamily="34" charset="0"/>
            <a:sym typeface="Libre Franklin"/>
          </a:endParaRPr>
        </a:p>
      </xdr:txBody>
    </xdr:sp>
    <xdr:clientData fLocksWithSheet="0"/>
  </xdr:oneCellAnchor>
  <xdr:oneCellAnchor>
    <xdr:from>
      <xdr:col>0</xdr:col>
      <xdr:colOff>165100</xdr:colOff>
      <xdr:row>15</xdr:row>
      <xdr:rowOff>67022</xdr:rowOff>
    </xdr:from>
    <xdr:ext cx="2637971" cy="566928"/>
    <xdr:sp macro="" textlink="">
      <xdr:nvSpPr>
        <xdr:cNvPr id="12" name="Shape 12">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165100" y="3226903"/>
          <a:ext cx="2637971" cy="566928"/>
        </a:xfrm>
        <a:prstGeom prst="round2SameRect">
          <a:avLst>
            <a:gd name="adj1" fmla="val 1802"/>
            <a:gd name="adj2" fmla="val 5088"/>
          </a:avLst>
        </a:prstGeom>
        <a:solidFill>
          <a:schemeClr val="accent1"/>
        </a:solidFill>
        <a:ln>
          <a:solidFill>
            <a:schemeClr val="tx1"/>
          </a:solid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bg1"/>
              </a:solidFill>
              <a:latin typeface="Arial" panose="020B0604020202020204" pitchFamily="34" charset="0"/>
              <a:ea typeface="Libre Franklin"/>
              <a:cs typeface="Arial" panose="020B0604020202020204" pitchFamily="34" charset="0"/>
              <a:sym typeface="Libre Franklin"/>
            </a:rPr>
            <a:t>Continuum Levels</a:t>
          </a:r>
          <a:endParaRPr sz="1400">
            <a:solidFill>
              <a:schemeClr val="bg1"/>
            </a:solidFill>
            <a:latin typeface="Arial" panose="020B0604020202020204" pitchFamily="34" charset="0"/>
            <a:cs typeface="Arial" panose="020B0604020202020204" pitchFamily="34" charset="0"/>
          </a:endParaRPr>
        </a:p>
      </xdr:txBody>
    </xdr:sp>
    <xdr:clientData fLocksWithSheet="0"/>
  </xdr:oneCellAnchor>
  <xdr:oneCellAnchor>
    <xdr:from>
      <xdr:col>11</xdr:col>
      <xdr:colOff>231322</xdr:colOff>
      <xdr:row>42</xdr:row>
      <xdr:rowOff>44704</xdr:rowOff>
    </xdr:from>
    <xdr:ext cx="2465159" cy="2029330"/>
    <xdr:pic>
      <xdr:nvPicPr>
        <xdr:cNvPr id="13" name="image2.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6" cstate="print"/>
        <a:stretch>
          <a:fillRect/>
        </a:stretch>
      </xdr:blipFill>
      <xdr:spPr>
        <a:xfrm>
          <a:off x="7415893" y="7610275"/>
          <a:ext cx="2465159" cy="2029330"/>
        </a:xfrm>
        <a:prstGeom prst="rect">
          <a:avLst/>
        </a:prstGeom>
        <a:noFill/>
      </xdr:spPr>
    </xdr:pic>
    <xdr:clientData fLocksWithSheet="0"/>
  </xdr:oneCellAnchor>
  <xdr:oneCellAnchor>
    <xdr:from>
      <xdr:col>15</xdr:col>
      <xdr:colOff>155839</xdr:colOff>
      <xdr:row>42</xdr:row>
      <xdr:rowOff>7890</xdr:rowOff>
    </xdr:from>
    <xdr:ext cx="2179146" cy="2111048"/>
    <xdr:pic>
      <xdr:nvPicPr>
        <xdr:cNvPr id="14" name="image4.jp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7" cstate="print"/>
        <a:stretch>
          <a:fillRect/>
        </a:stretch>
      </xdr:blipFill>
      <xdr:spPr>
        <a:xfrm>
          <a:off x="9952982" y="7573461"/>
          <a:ext cx="2179146" cy="2111048"/>
        </a:xfrm>
        <a:prstGeom prst="rect">
          <a:avLst/>
        </a:prstGeom>
        <a:noFill/>
      </xdr:spPr>
    </xdr:pic>
    <xdr:clientData fLocksWithSheet="0"/>
  </xdr:oneCellAnchor>
  <xdr:oneCellAnchor>
    <xdr:from>
      <xdr:col>0</xdr:col>
      <xdr:colOff>158750</xdr:colOff>
      <xdr:row>10</xdr:row>
      <xdr:rowOff>150813</xdr:rowOff>
    </xdr:from>
    <xdr:ext cx="2653393" cy="565146"/>
    <xdr:sp macro="" textlink="">
      <xdr:nvSpPr>
        <xdr:cNvPr id="18" name="Shape 10">
          <a:hlinkClick xmlns:r="http://schemas.openxmlformats.org/officeDocument/2006/relationships" r:id="rId8"/>
          <a:extLst>
            <a:ext uri="{FF2B5EF4-FFF2-40B4-BE49-F238E27FC236}">
              <a16:creationId xmlns:a16="http://schemas.microsoft.com/office/drawing/2014/main" id="{00000000-0008-0000-0000-000012000000}"/>
            </a:ext>
          </a:extLst>
        </xdr:cNvPr>
        <xdr:cNvSpPr/>
      </xdr:nvSpPr>
      <xdr:spPr>
        <a:xfrm>
          <a:off x="158750" y="2146527"/>
          <a:ext cx="2653393" cy="565146"/>
        </a:xfrm>
        <a:prstGeom prst="round2SameRect">
          <a:avLst>
            <a:gd name="adj1" fmla="val 0"/>
            <a:gd name="adj2" fmla="val 3374"/>
          </a:avLst>
        </a:prstGeom>
        <a:solidFill>
          <a:srgbClr val="008C84"/>
        </a:solidFill>
        <a:ln>
          <a:solidFill>
            <a:schemeClr val="tx2"/>
          </a:solid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F5496"/>
            </a:buClr>
            <a:buSzPts val="2000"/>
            <a:buFont typeface="Libre Franklin"/>
            <a:buNone/>
          </a:pPr>
          <a:r>
            <a:rPr lang="en-US" sz="2000" b="1" i="0" u="none" strike="noStrike" cap="none">
              <a:solidFill>
                <a:schemeClr val="bg1"/>
              </a:solidFill>
              <a:latin typeface="Arial" panose="020B0604020202020204" pitchFamily="34" charset="0"/>
              <a:ea typeface="Libre Franklin"/>
              <a:cs typeface="Arial" panose="020B0604020202020204" pitchFamily="34" charset="0"/>
              <a:sym typeface="Libre Franklin"/>
            </a:rPr>
            <a:t>Introduction</a:t>
          </a:r>
          <a:endParaRPr sz="1400">
            <a:solidFill>
              <a:schemeClr val="bg1"/>
            </a:solidFill>
            <a:latin typeface="Arial" panose="020B0604020202020204" pitchFamily="34" charset="0"/>
            <a:cs typeface="Arial" panose="020B0604020202020204" pitchFamily="34" charset="0"/>
          </a:endParaRPr>
        </a:p>
      </xdr:txBody>
    </xdr:sp>
    <xdr:clientData fLocksWithSheet="0"/>
  </xdr:oneCellAnchor>
  <xdr:oneCellAnchor>
    <xdr:from>
      <xdr:col>0</xdr:col>
      <xdr:colOff>192088</xdr:colOff>
      <xdr:row>38</xdr:row>
      <xdr:rowOff>10761</xdr:rowOff>
    </xdr:from>
    <xdr:ext cx="2627312" cy="754064"/>
    <xdr:sp macro="" textlink="">
      <xdr:nvSpPr>
        <xdr:cNvPr id="20" name="Shape 10">
          <a:hlinkClick xmlns:r="http://schemas.openxmlformats.org/officeDocument/2006/relationships" r:id="rId9"/>
          <a:extLst>
            <a:ext uri="{FF2B5EF4-FFF2-40B4-BE49-F238E27FC236}">
              <a16:creationId xmlns:a16="http://schemas.microsoft.com/office/drawing/2014/main" id="{00000000-0008-0000-0000-000014000000}"/>
            </a:ext>
          </a:extLst>
        </xdr:cNvPr>
        <xdr:cNvSpPr/>
      </xdr:nvSpPr>
      <xdr:spPr>
        <a:xfrm>
          <a:off x="192088" y="6995761"/>
          <a:ext cx="2627312" cy="754064"/>
        </a:xfrm>
        <a:prstGeom prst="round2SameRect">
          <a:avLst>
            <a:gd name="adj1" fmla="val 0"/>
            <a:gd name="adj2" fmla="val 3374"/>
          </a:avLst>
        </a:prstGeom>
        <a:solidFill>
          <a:srgbClr val="008C84"/>
        </a:solid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rgbClr val="2F5496"/>
            </a:buClr>
            <a:buSzPts val="2000"/>
            <a:buFont typeface="Libre Franklin"/>
            <a:buNone/>
          </a:pPr>
          <a:r>
            <a:rPr lang="en-US" sz="2000" b="1" i="0" u="none" strike="noStrike" cap="none">
              <a:solidFill>
                <a:schemeClr val="bg1"/>
              </a:solidFill>
              <a:latin typeface="Libre Franklin"/>
              <a:ea typeface="Libre Franklin"/>
              <a:cs typeface="Libre Franklin"/>
              <a:sym typeface="Libre Franklin"/>
            </a:rPr>
            <a:t>Data </a:t>
          </a:r>
          <a:r>
            <a:rPr lang="en-US" sz="2000" b="1" i="0" u="none" strike="noStrike" cap="none">
              <a:solidFill>
                <a:schemeClr val="bg1"/>
              </a:solidFill>
              <a:latin typeface="Arial" panose="020B0604020202020204" pitchFamily="34" charset="0"/>
              <a:ea typeface="Libre Franklin"/>
              <a:cs typeface="Arial" panose="020B0604020202020204" pitchFamily="34" charset="0"/>
              <a:sym typeface="Libre Franklin"/>
            </a:rPr>
            <a:t>Collection</a:t>
          </a:r>
          <a:r>
            <a:rPr lang="en-US" sz="2000" b="1" i="0" u="none" strike="noStrike" cap="none">
              <a:solidFill>
                <a:schemeClr val="bg1"/>
              </a:solidFill>
              <a:latin typeface="Libre Franklin"/>
              <a:ea typeface="Libre Franklin"/>
              <a:cs typeface="Libre Franklin"/>
              <a:sym typeface="Libre Franklin"/>
            </a:rPr>
            <a:t> </a:t>
          </a:r>
          <a:r>
            <a:rPr lang="en-US" sz="2000" b="1" i="0" u="none" strike="noStrike" cap="none">
              <a:solidFill>
                <a:schemeClr val="bg1"/>
              </a:solidFill>
              <a:latin typeface="Arial" panose="020B0604020202020204" pitchFamily="34" charset="0"/>
              <a:ea typeface="Libre Franklin"/>
              <a:cs typeface="Arial" panose="020B0604020202020204" pitchFamily="34" charset="0"/>
              <a:sym typeface="Libre Franklin"/>
            </a:rPr>
            <a:t>Instrument</a:t>
          </a:r>
          <a:endParaRPr sz="1400">
            <a:solidFill>
              <a:schemeClr val="bg1"/>
            </a:solidFill>
            <a:latin typeface="Arial" panose="020B0604020202020204" pitchFamily="34" charset="0"/>
            <a:cs typeface="Arial" panose="020B0604020202020204" pitchFamily="34" charset="0"/>
          </a:endParaRPr>
        </a:p>
      </xdr:txBody>
    </xdr:sp>
    <xdr:clientData fLocksWithSheet="0"/>
  </xdr:oneCellAnchor>
  <xdr:oneCellAnchor>
    <xdr:from>
      <xdr:col>0</xdr:col>
      <xdr:colOff>209778</xdr:colOff>
      <xdr:row>48</xdr:row>
      <xdr:rowOff>25176</xdr:rowOff>
    </xdr:from>
    <xdr:ext cx="2674937" cy="566928"/>
    <xdr:sp macro="" textlink="">
      <xdr:nvSpPr>
        <xdr:cNvPr id="24" name="Shape 12">
          <a:hlinkClick xmlns:r="http://schemas.openxmlformats.org/officeDocument/2006/relationships" r:id="rId10"/>
          <a:extLst>
            <a:ext uri="{FF2B5EF4-FFF2-40B4-BE49-F238E27FC236}">
              <a16:creationId xmlns:a16="http://schemas.microsoft.com/office/drawing/2014/main" id="{00000000-0008-0000-0000-000018000000}"/>
            </a:ext>
          </a:extLst>
        </xdr:cNvPr>
        <xdr:cNvSpPr/>
      </xdr:nvSpPr>
      <xdr:spPr>
        <a:xfrm>
          <a:off x="209778" y="8624890"/>
          <a:ext cx="2674937" cy="566928"/>
        </a:xfrm>
        <a:prstGeom prst="round2SameRect">
          <a:avLst>
            <a:gd name="adj1" fmla="val 1802"/>
            <a:gd name="adj2" fmla="val 5088"/>
          </a:avLst>
        </a:prstGeom>
        <a:solidFill>
          <a:schemeClr val="accent1"/>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lt1"/>
              </a:solidFill>
              <a:latin typeface="Arial" panose="020B0604020202020204" pitchFamily="34" charset="0"/>
              <a:ea typeface="Libre Franklin"/>
              <a:cs typeface="Arial" panose="020B0604020202020204" pitchFamily="34" charset="0"/>
              <a:sym typeface="Libre Franklin"/>
            </a:rPr>
            <a:t>Analysis</a:t>
          </a:r>
          <a:r>
            <a:rPr lang="en-US" sz="2000" b="1" baseline="0">
              <a:solidFill>
                <a:schemeClr val="lt1"/>
              </a:solidFill>
              <a:latin typeface="Arial" panose="020B0604020202020204" pitchFamily="34" charset="0"/>
              <a:ea typeface="Libre Franklin"/>
              <a:cs typeface="Arial" panose="020B0604020202020204" pitchFamily="34" charset="0"/>
              <a:sym typeface="Libre Franklin"/>
            </a:rPr>
            <a:t> Dashboard</a:t>
          </a:r>
          <a:endParaRPr sz="1400">
            <a:latin typeface="Arial" panose="020B0604020202020204" pitchFamily="34" charset="0"/>
            <a:cs typeface="Arial" panose="020B0604020202020204" pitchFamily="34" charset="0"/>
          </a:endParaRPr>
        </a:p>
      </xdr:txBody>
    </xdr:sp>
    <xdr:clientData fLocksWithSheet="0"/>
  </xdr:oneCellAnchor>
  <xdr:oneCellAnchor>
    <xdr:from>
      <xdr:col>4</xdr:col>
      <xdr:colOff>536204</xdr:colOff>
      <xdr:row>44</xdr:row>
      <xdr:rowOff>73026</xdr:rowOff>
    </xdr:from>
    <xdr:ext cx="4108368" cy="857250"/>
    <xdr:sp macro="" textlink="">
      <xdr:nvSpPr>
        <xdr:cNvPr id="6" name="Shape 6">
          <a:extLst>
            <a:ext uri="{FF2B5EF4-FFF2-40B4-BE49-F238E27FC236}">
              <a16:creationId xmlns:a16="http://schemas.microsoft.com/office/drawing/2014/main" id="{00000000-0008-0000-0000-000006000000}"/>
            </a:ext>
          </a:extLst>
        </xdr:cNvPr>
        <xdr:cNvSpPr txBox="1"/>
      </xdr:nvSpPr>
      <xdr:spPr>
        <a:xfrm>
          <a:off x="3148775" y="7983312"/>
          <a:ext cx="4108368" cy="8572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i="0">
              <a:solidFill>
                <a:schemeClr val="dk1"/>
              </a:solidFill>
              <a:latin typeface="Arial" panose="020B0604020202020204" pitchFamily="34" charset="0"/>
              <a:ea typeface="Libre Franklin"/>
              <a:cs typeface="Arial" panose="020B0604020202020204" pitchFamily="34" charset="0"/>
              <a:sym typeface="Libre Franklin"/>
            </a:rPr>
            <a:t>This publication </a:t>
          </a:r>
          <a:r>
            <a:rPr lang="en-US" sz="1100">
              <a:solidFill>
                <a:schemeClr val="dk1"/>
              </a:solidFill>
              <a:latin typeface="Arial" panose="020B0604020202020204" pitchFamily="34" charset="0"/>
              <a:ea typeface="Libre Franklin"/>
              <a:cs typeface="Arial" panose="020B0604020202020204" pitchFamily="34" charset="0"/>
              <a:sym typeface="Libre Franklin"/>
            </a:rPr>
            <a:t>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a:t>
          </a:r>
          <a:endParaRPr sz="1400">
            <a:latin typeface="Arial" panose="020B0604020202020204" pitchFamily="34" charset="0"/>
            <a:cs typeface="Arial" panose="020B0604020202020204" pitchFamily="34" charset="0"/>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endParaRPr sz="1100" b="0" i="0" u="none" strike="noStrike">
            <a:solidFill>
              <a:schemeClr val="dk1"/>
            </a:solidFill>
            <a:latin typeface="Arial"/>
            <a:ea typeface="Arial"/>
            <a:cs typeface="Arial"/>
            <a:sym typeface="Arial"/>
          </a:endParaRPr>
        </a:p>
      </xdr:txBody>
    </xdr:sp>
    <xdr:clientData fLocksWithSheet="0"/>
  </xdr:oneCellAnchor>
  <xdr:oneCellAnchor>
    <xdr:from>
      <xdr:col>0</xdr:col>
      <xdr:colOff>190499</xdr:colOff>
      <xdr:row>43</xdr:row>
      <xdr:rowOff>99786</xdr:rowOff>
    </xdr:from>
    <xdr:ext cx="2674937" cy="566928"/>
    <xdr:sp macro="" textlink="">
      <xdr:nvSpPr>
        <xdr:cNvPr id="16" name="Shape 12">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190499" y="7837715"/>
          <a:ext cx="2674937" cy="566928"/>
        </a:xfrm>
        <a:prstGeom prst="round2SameRect">
          <a:avLst>
            <a:gd name="adj1" fmla="val 1802"/>
            <a:gd name="adj2" fmla="val 5088"/>
          </a:avLst>
        </a:prstGeom>
        <a:solidFill>
          <a:schemeClr val="accent1"/>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lt1"/>
              </a:solidFill>
              <a:latin typeface="Arial" panose="020B0604020202020204" pitchFamily="34" charset="0"/>
              <a:ea typeface="Libre Franklin"/>
              <a:cs typeface="Arial" panose="020B0604020202020204" pitchFamily="34" charset="0"/>
              <a:sym typeface="Libre Franklin"/>
            </a:rPr>
            <a:t>Analysis</a:t>
          </a:r>
          <a:r>
            <a:rPr lang="en-US" sz="2000" b="1" baseline="0">
              <a:solidFill>
                <a:schemeClr val="lt1"/>
              </a:solidFill>
              <a:latin typeface="Arial" panose="020B0604020202020204" pitchFamily="34" charset="0"/>
              <a:ea typeface="Libre Franklin"/>
              <a:cs typeface="Arial" panose="020B0604020202020204" pitchFamily="34" charset="0"/>
              <a:sym typeface="Libre Franklin"/>
            </a:rPr>
            <a:t> Matrix</a:t>
          </a:r>
          <a:endParaRPr sz="1400">
            <a:latin typeface="Arial" panose="020B0604020202020204" pitchFamily="34" charset="0"/>
            <a:cs typeface="Arial" panose="020B0604020202020204" pitchFamily="34" charset="0"/>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8</xdr:row>
      <xdr:rowOff>161791</xdr:rowOff>
    </xdr:from>
    <xdr:to>
      <xdr:col>9</xdr:col>
      <xdr:colOff>552450</xdr:colOff>
      <xdr:row>27</xdr:row>
      <xdr:rowOff>151339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590541"/>
          <a:ext cx="6438900" cy="3428073"/>
        </a:xfrm>
        <a:prstGeom prst="rect">
          <a:avLst/>
        </a:prstGeom>
      </xdr:spPr>
    </xdr:pic>
    <xdr:clientData/>
  </xdr:twoCellAnchor>
  <xdr:twoCellAnchor>
    <xdr:from>
      <xdr:col>0</xdr:col>
      <xdr:colOff>38100</xdr:colOff>
      <xdr:row>1</xdr:row>
      <xdr:rowOff>28575</xdr:rowOff>
    </xdr:from>
    <xdr:to>
      <xdr:col>9</xdr:col>
      <xdr:colOff>647700</xdr:colOff>
      <xdr:row>3</xdr:row>
      <xdr:rowOff>171449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200025"/>
          <a:ext cx="6610350" cy="495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tx1"/>
              </a:solidFill>
              <a:latin typeface="Arial" panose="020B0604020202020204" pitchFamily="34" charset="0"/>
              <a:cs typeface="Arial" panose="020B0604020202020204" pitchFamily="34" charset="0"/>
            </a:rPr>
            <a:t>Introduction to the Data-to-Action Continuum</a:t>
          </a:r>
        </a:p>
      </xdr:txBody>
    </xdr:sp>
    <xdr:clientData/>
  </xdr:twoCellAnchor>
  <xdr:twoCellAnchor>
    <xdr:from>
      <xdr:col>1</xdr:col>
      <xdr:colOff>13919</xdr:colOff>
      <xdr:row>27</xdr:row>
      <xdr:rowOff>171450</xdr:rowOff>
    </xdr:from>
    <xdr:to>
      <xdr:col>9</xdr:col>
      <xdr:colOff>183710</xdr:colOff>
      <xdr:row>38</xdr:row>
      <xdr:rowOff>39937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76875" y="4963903"/>
          <a:ext cx="5473439" cy="18653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The conceptual framework shown here describes organizational, human, technology, and process-related factors affecting data use capabilities. The framework highlights an interlinked and cyclical evolution of the health information system involving tuberculosis data collection and reporting, analysis, use, and dissemination-related interventions that build on the leadership and governance and capacity building efforts of a given NTP. The framework shows that the interlinked interventions follow a continuous improvement approach to achieve the advanced maturity levels (often identified by a descriptor such as nascent, defined, established, institutionalized, and optimized) which are associated with an improvement of NTP performance in terms of using data for proactive and responsive clinical, programmatic, managerial, and policy decision making.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518</xdr:row>
      <xdr:rowOff>154516</xdr:rowOff>
    </xdr:from>
    <xdr:ext cx="7353300" cy="695325"/>
    <xdr:pic>
      <xdr:nvPicPr>
        <xdr:cNvPr id="4" name="image1.png" title="Image">
          <a:extLst>
            <a:ext uri="{FF2B5EF4-FFF2-40B4-BE49-F238E27FC236}">
              <a16:creationId xmlns:a16="http://schemas.microsoft.com/office/drawing/2014/main" id="{00000000-0008-0000-0800-000004000000}"/>
            </a:ext>
          </a:extLst>
        </xdr:cNvPr>
        <xdr:cNvPicPr preferRelativeResize="0"/>
      </xdr:nvPicPr>
      <xdr:blipFill>
        <a:blip xmlns:r="http://schemas.openxmlformats.org/officeDocument/2006/relationships" r:embed="rId1" cstate="print"/>
        <a:stretch>
          <a:fillRect/>
        </a:stretch>
      </xdr:blipFill>
      <xdr:spPr>
        <a:xfrm>
          <a:off x="0" y="137780183"/>
          <a:ext cx="7353300" cy="695325"/>
        </a:xfrm>
        <a:prstGeom prst="rect">
          <a:avLst/>
        </a:prstGeom>
        <a:noFill/>
      </xdr:spPr>
    </xdr:pic>
    <xdr:clientData fLocksWithSheet="0"/>
  </xdr:oneCellAnchor>
  <xdr:oneCellAnchor>
    <xdr:from>
      <xdr:col>4</xdr:col>
      <xdr:colOff>1298826</xdr:colOff>
      <xdr:row>518</xdr:row>
      <xdr:rowOff>27517</xdr:rowOff>
    </xdr:from>
    <xdr:ext cx="1857375" cy="895350"/>
    <xdr:pic>
      <xdr:nvPicPr>
        <xdr:cNvPr id="5" name="image2.png" title="Image">
          <a:extLst>
            <a:ext uri="{FF2B5EF4-FFF2-40B4-BE49-F238E27FC236}">
              <a16:creationId xmlns:a16="http://schemas.microsoft.com/office/drawing/2014/main" id="{00000000-0008-0000-0800-000005000000}"/>
            </a:ext>
          </a:extLst>
        </xdr:cNvPr>
        <xdr:cNvPicPr preferRelativeResize="0"/>
      </xdr:nvPicPr>
      <xdr:blipFill>
        <a:blip xmlns:r="http://schemas.openxmlformats.org/officeDocument/2006/relationships" r:embed="rId2" cstate="print"/>
        <a:stretch>
          <a:fillRect/>
        </a:stretch>
      </xdr:blipFill>
      <xdr:spPr>
        <a:xfrm>
          <a:off x="7421284" y="137653184"/>
          <a:ext cx="1857375" cy="8953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8</xdr:col>
      <xdr:colOff>54430</xdr:colOff>
      <xdr:row>3</xdr:row>
      <xdr:rowOff>171450</xdr:rowOff>
    </xdr:from>
    <xdr:to>
      <xdr:col>18</xdr:col>
      <xdr:colOff>367394</xdr:colOff>
      <xdr:row>21</xdr:row>
      <xdr:rowOff>142875</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266699</xdr:colOff>
      <xdr:row>3</xdr:row>
      <xdr:rowOff>171450</xdr:rowOff>
    </xdr:from>
    <xdr:to>
      <xdr:col>7</xdr:col>
      <xdr:colOff>244929</xdr:colOff>
      <xdr:row>21</xdr:row>
      <xdr:rowOff>141732</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88107</xdr:colOff>
      <xdr:row>48</xdr:row>
      <xdr:rowOff>37759</xdr:rowOff>
    </xdr:from>
    <xdr:to>
      <xdr:col>18</xdr:col>
      <xdr:colOff>597695</xdr:colOff>
      <xdr:row>90</xdr:row>
      <xdr:rowOff>190498</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676275</xdr:colOff>
      <xdr:row>27</xdr:row>
      <xdr:rowOff>76200</xdr:rowOff>
    </xdr:from>
    <xdr:to>
      <xdr:col>18</xdr:col>
      <xdr:colOff>352425</xdr:colOff>
      <xdr:row>39</xdr:row>
      <xdr:rowOff>9525</xdr:rowOff>
    </xdr:to>
    <xdr:graphicFrame macro="">
      <xdr:nvGraphicFramePr>
        <xdr:cNvPr id="5" name="Chart 4">
          <a:extLst>
            <a:ext uri="{FF2B5EF4-FFF2-40B4-BE49-F238E27FC236}">
              <a16:creationId xmlns:a16="http://schemas.microsoft.com/office/drawing/2014/main" id="{00000000-0008-0000-0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Custom 36">
      <a:dk1>
        <a:srgbClr val="000000"/>
      </a:dk1>
      <a:lt1>
        <a:srgbClr val="FFFFFF"/>
      </a:lt1>
      <a:dk2>
        <a:srgbClr val="000000"/>
      </a:dk2>
      <a:lt2>
        <a:srgbClr val="FFFFFF"/>
      </a:lt2>
      <a:accent1>
        <a:srgbClr val="008C84"/>
      </a:accent1>
      <a:accent2>
        <a:srgbClr val="D44102"/>
      </a:accent2>
      <a:accent3>
        <a:srgbClr val="3E4749"/>
      </a:accent3>
      <a:accent4>
        <a:srgbClr val="FAA000"/>
      </a:accent4>
      <a:accent5>
        <a:srgbClr val="002F3C"/>
      </a:accent5>
      <a:accent6>
        <a:srgbClr val="A7BF39"/>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999"/>
  <sheetViews>
    <sheetView tabSelected="1" topLeftCell="A16" zoomScale="62" zoomScaleNormal="70" zoomScalePageLayoutView="60" workbookViewId="0"/>
  </sheetViews>
  <sheetFormatPr defaultColWidth="12.59765625" defaultRowHeight="15" customHeight="1" x14ac:dyDescent="0.25"/>
  <cols>
    <col min="1" max="26" width="8.59765625" customWidth="1"/>
  </cols>
  <sheetData>
    <row r="1" spans="1:19" ht="13.5" customHeight="1" x14ac:dyDescent="0.25">
      <c r="A1" s="306"/>
      <c r="B1" s="306"/>
      <c r="C1" s="306"/>
      <c r="D1" s="306"/>
      <c r="E1" s="306"/>
      <c r="F1" s="306"/>
      <c r="G1" s="306"/>
      <c r="H1" s="306"/>
      <c r="I1" s="306"/>
      <c r="J1" s="306"/>
      <c r="K1" s="306"/>
      <c r="L1" s="306"/>
      <c r="M1" s="306"/>
      <c r="N1" s="306"/>
      <c r="O1" s="306"/>
      <c r="P1" s="306"/>
      <c r="Q1" s="306"/>
      <c r="R1" s="306"/>
      <c r="S1" s="306"/>
    </row>
    <row r="2" spans="1:19" ht="13.5" customHeight="1" x14ac:dyDescent="0.25">
      <c r="A2" s="306"/>
      <c r="B2" s="306"/>
      <c r="C2" s="306"/>
      <c r="D2" s="306"/>
      <c r="E2" s="306"/>
      <c r="F2" s="306"/>
      <c r="G2" s="306"/>
      <c r="H2" s="306"/>
      <c r="I2" s="306"/>
      <c r="J2" s="306"/>
      <c r="K2" s="306"/>
      <c r="L2" s="306"/>
      <c r="M2" s="306"/>
      <c r="N2" s="306"/>
      <c r="O2" s="306"/>
      <c r="P2" s="306"/>
      <c r="Q2" s="306"/>
      <c r="R2" s="306"/>
      <c r="S2" s="306"/>
    </row>
    <row r="3" spans="1:19" ht="13.5" customHeight="1" x14ac:dyDescent="0.25">
      <c r="A3" s="306"/>
      <c r="B3" s="306"/>
      <c r="C3" s="306"/>
      <c r="D3" s="306"/>
      <c r="E3" s="306"/>
      <c r="F3" s="306"/>
      <c r="G3" s="306"/>
      <c r="H3" s="306"/>
      <c r="I3" s="306"/>
      <c r="J3" s="306"/>
      <c r="K3" s="306"/>
      <c r="L3" s="306"/>
      <c r="M3" s="306"/>
      <c r="N3" s="306"/>
      <c r="O3" s="306"/>
      <c r="P3" s="306"/>
      <c r="Q3" s="306"/>
      <c r="R3" s="306"/>
      <c r="S3" s="306"/>
    </row>
    <row r="4" spans="1:19" ht="13.5" customHeight="1" x14ac:dyDescent="0.25">
      <c r="A4" s="306"/>
      <c r="B4" s="306"/>
      <c r="C4" s="306"/>
      <c r="D4" s="306"/>
      <c r="E4" s="306"/>
      <c r="F4" s="306"/>
      <c r="G4" s="306"/>
      <c r="H4" s="306"/>
      <c r="I4" s="306"/>
      <c r="J4" s="306"/>
      <c r="K4" s="306"/>
      <c r="L4" s="306"/>
      <c r="M4" s="306"/>
      <c r="N4" s="306"/>
      <c r="O4" s="306"/>
      <c r="P4" s="306"/>
      <c r="Q4" s="306"/>
      <c r="R4" s="306"/>
      <c r="S4" s="306"/>
    </row>
    <row r="5" spans="1:19" ht="13.5" customHeight="1" x14ac:dyDescent="0.25">
      <c r="A5" s="306"/>
      <c r="B5" s="306"/>
      <c r="C5" s="306"/>
      <c r="D5" s="306"/>
      <c r="E5" s="306"/>
      <c r="F5" s="306"/>
      <c r="G5" s="306"/>
      <c r="H5" s="306"/>
      <c r="I5" s="306"/>
      <c r="J5" s="306"/>
      <c r="K5" s="306"/>
      <c r="L5" s="306"/>
      <c r="M5" s="306"/>
      <c r="N5" s="306"/>
      <c r="O5" s="306"/>
      <c r="P5" s="306"/>
      <c r="Q5" s="306"/>
      <c r="R5" s="306"/>
      <c r="S5" s="306"/>
    </row>
    <row r="6" spans="1:19" ht="13.5" customHeight="1" x14ac:dyDescent="0.25">
      <c r="A6" s="306"/>
      <c r="B6" s="306"/>
      <c r="C6" s="306"/>
      <c r="D6" s="306"/>
      <c r="E6" s="306"/>
      <c r="F6" s="306"/>
      <c r="G6" s="306"/>
      <c r="H6" s="306"/>
      <c r="I6" s="306"/>
      <c r="J6" s="306"/>
      <c r="K6" s="306"/>
      <c r="L6" s="306"/>
      <c r="M6" s="306"/>
      <c r="N6" s="306"/>
      <c r="O6" s="306"/>
      <c r="P6" s="306"/>
      <c r="Q6" s="306"/>
      <c r="R6" s="306"/>
      <c r="S6" s="306"/>
    </row>
    <row r="7" spans="1:19" ht="13.5" customHeight="1" x14ac:dyDescent="0.25">
      <c r="A7" s="306"/>
      <c r="B7" s="306"/>
      <c r="C7" s="306"/>
      <c r="D7" s="306"/>
      <c r="E7" s="306"/>
      <c r="F7" s="306"/>
      <c r="G7" s="306"/>
      <c r="H7" s="306"/>
      <c r="I7" s="306"/>
      <c r="J7" s="306"/>
      <c r="K7" s="306"/>
      <c r="L7" s="306"/>
      <c r="M7" s="306"/>
      <c r="N7" s="306"/>
      <c r="O7" s="306"/>
      <c r="P7" s="306"/>
      <c r="Q7" s="306"/>
      <c r="R7" s="306"/>
      <c r="S7" s="306"/>
    </row>
    <row r="8" spans="1:19" ht="13.5" customHeight="1" x14ac:dyDescent="0.25">
      <c r="A8" s="306"/>
      <c r="B8" s="306"/>
      <c r="C8" s="306"/>
      <c r="D8" s="306"/>
      <c r="E8" s="306"/>
      <c r="F8" s="306"/>
      <c r="G8" s="306"/>
      <c r="H8" s="306"/>
      <c r="I8" s="306"/>
      <c r="J8" s="306"/>
      <c r="K8" s="306"/>
      <c r="L8" s="306"/>
      <c r="M8" s="306"/>
      <c r="N8" s="306"/>
      <c r="O8" s="306"/>
      <c r="P8" s="306"/>
      <c r="Q8" s="306"/>
      <c r="R8" s="306"/>
      <c r="S8" s="306"/>
    </row>
    <row r="9" spans="1:19" ht="13.5" customHeight="1" x14ac:dyDescent="0.25">
      <c r="A9" s="306"/>
      <c r="B9" s="306"/>
      <c r="C9" s="306"/>
      <c r="D9" s="306"/>
      <c r="E9" s="306"/>
      <c r="F9" s="306"/>
      <c r="G9" s="306"/>
      <c r="H9" s="306"/>
      <c r="I9" s="306"/>
      <c r="J9" s="306"/>
      <c r="K9" s="306"/>
      <c r="L9" s="306"/>
      <c r="M9" s="306"/>
      <c r="N9" s="306"/>
      <c r="O9" s="306"/>
      <c r="P9" s="306"/>
      <c r="Q9" s="306"/>
      <c r="R9" s="306"/>
      <c r="S9" s="306"/>
    </row>
    <row r="10" spans="1:19" ht="39" customHeight="1" x14ac:dyDescent="0.25">
      <c r="A10" s="306"/>
      <c r="B10" s="306"/>
      <c r="C10" s="306"/>
      <c r="D10" s="306"/>
      <c r="E10" s="306"/>
      <c r="F10" s="306"/>
      <c r="G10" s="306"/>
      <c r="H10" s="306"/>
      <c r="I10" s="306"/>
      <c r="J10" s="306"/>
      <c r="K10" s="306"/>
      <c r="L10" s="306"/>
      <c r="M10" s="306"/>
      <c r="N10" s="306"/>
      <c r="O10" s="306"/>
      <c r="P10" s="306"/>
      <c r="Q10" s="306"/>
      <c r="R10" s="306"/>
      <c r="S10" s="306"/>
    </row>
    <row r="11" spans="1:19" ht="13.5" customHeight="1" x14ac:dyDescent="0.25">
      <c r="A11" s="306"/>
      <c r="B11" s="306"/>
      <c r="C11" s="306"/>
      <c r="D11" s="441"/>
      <c r="E11" s="442"/>
      <c r="F11" s="442"/>
      <c r="G11" s="442"/>
      <c r="H11" s="442"/>
      <c r="I11" s="442"/>
      <c r="J11" s="442"/>
      <c r="K11" s="442"/>
      <c r="L11" s="442"/>
      <c r="M11" s="442"/>
      <c r="N11" s="442"/>
      <c r="O11" s="442"/>
      <c r="P11" s="442"/>
      <c r="Q11" s="442"/>
      <c r="R11" s="442"/>
      <c r="S11" s="306"/>
    </row>
    <row r="12" spans="1:19" ht="13.5" customHeight="1" x14ac:dyDescent="0.3">
      <c r="A12" s="306"/>
      <c r="B12" s="306"/>
      <c r="C12" s="306"/>
      <c r="D12" s="442"/>
      <c r="E12" s="442"/>
      <c r="F12" s="442"/>
      <c r="G12" s="442"/>
      <c r="H12" s="442"/>
      <c r="I12" s="442"/>
      <c r="J12" s="442"/>
      <c r="K12" s="442"/>
      <c r="L12" s="442"/>
      <c r="M12" s="442"/>
      <c r="N12" s="442"/>
      <c r="O12" s="442"/>
      <c r="P12" s="442"/>
      <c r="Q12" s="442"/>
      <c r="R12" s="442"/>
      <c r="S12" s="307"/>
    </row>
    <row r="13" spans="1:19" ht="13.5" customHeight="1" x14ac:dyDescent="0.25">
      <c r="A13" s="306"/>
      <c r="B13" s="306"/>
      <c r="C13" s="306"/>
      <c r="D13" s="442"/>
      <c r="E13" s="442"/>
      <c r="F13" s="442"/>
      <c r="G13" s="442"/>
      <c r="H13" s="442"/>
      <c r="I13" s="442"/>
      <c r="J13" s="442"/>
      <c r="K13" s="442"/>
      <c r="L13" s="442"/>
      <c r="M13" s="442"/>
      <c r="N13" s="442"/>
      <c r="O13" s="442"/>
      <c r="P13" s="442"/>
      <c r="Q13" s="442"/>
      <c r="R13" s="442"/>
      <c r="S13" s="306"/>
    </row>
    <row r="14" spans="1:19" ht="13.5" customHeight="1" x14ac:dyDescent="0.25">
      <c r="A14" s="306"/>
      <c r="B14" s="306"/>
      <c r="C14" s="306"/>
      <c r="D14" s="442"/>
      <c r="E14" s="442"/>
      <c r="F14" s="442"/>
      <c r="G14" s="442"/>
      <c r="H14" s="442"/>
      <c r="I14" s="442"/>
      <c r="J14" s="442"/>
      <c r="K14" s="442"/>
      <c r="L14" s="442"/>
      <c r="M14" s="442"/>
      <c r="N14" s="442"/>
      <c r="O14" s="442"/>
      <c r="P14" s="442"/>
      <c r="Q14" s="442"/>
      <c r="R14" s="442"/>
      <c r="S14" s="306"/>
    </row>
    <row r="15" spans="1:19" ht="13.5" customHeight="1" x14ac:dyDescent="0.25">
      <c r="A15" s="306"/>
      <c r="B15" s="306"/>
      <c r="C15" s="306"/>
      <c r="D15" s="442"/>
      <c r="E15" s="442"/>
      <c r="F15" s="442"/>
      <c r="G15" s="442"/>
      <c r="H15" s="442"/>
      <c r="I15" s="442"/>
      <c r="J15" s="442"/>
      <c r="K15" s="442"/>
      <c r="L15" s="442"/>
      <c r="M15" s="442"/>
      <c r="N15" s="442"/>
      <c r="O15" s="442"/>
      <c r="P15" s="442"/>
      <c r="Q15" s="442"/>
      <c r="R15" s="442"/>
      <c r="S15" s="306"/>
    </row>
    <row r="16" spans="1:19" ht="13.5" customHeight="1" x14ac:dyDescent="0.25">
      <c r="A16" s="306"/>
      <c r="B16" s="306"/>
      <c r="C16" s="306"/>
      <c r="D16" s="442"/>
      <c r="E16" s="442"/>
      <c r="F16" s="442"/>
      <c r="G16" s="442"/>
      <c r="H16" s="442"/>
      <c r="I16" s="442"/>
      <c r="J16" s="442"/>
      <c r="K16" s="442"/>
      <c r="L16" s="442"/>
      <c r="M16" s="442"/>
      <c r="N16" s="442"/>
      <c r="O16" s="442"/>
      <c r="P16" s="442"/>
      <c r="Q16" s="442"/>
      <c r="R16" s="442"/>
      <c r="S16" s="306"/>
    </row>
    <row r="17" spans="1:22" ht="13.5" customHeight="1" x14ac:dyDescent="0.25">
      <c r="A17" s="306"/>
      <c r="B17" s="306"/>
      <c r="C17" s="306"/>
      <c r="D17" s="442"/>
      <c r="E17" s="442"/>
      <c r="F17" s="442"/>
      <c r="G17" s="442"/>
      <c r="H17" s="442"/>
      <c r="I17" s="442"/>
      <c r="J17" s="442"/>
      <c r="K17" s="442"/>
      <c r="L17" s="442"/>
      <c r="M17" s="442"/>
      <c r="N17" s="442"/>
      <c r="O17" s="442"/>
      <c r="P17" s="442"/>
      <c r="Q17" s="442"/>
      <c r="R17" s="442"/>
      <c r="S17" s="306"/>
    </row>
    <row r="18" spans="1:22" ht="13.5" customHeight="1" x14ac:dyDescent="0.25">
      <c r="A18" s="306"/>
      <c r="B18" s="306"/>
      <c r="C18" s="306"/>
      <c r="D18" s="442"/>
      <c r="E18" s="442"/>
      <c r="F18" s="442"/>
      <c r="G18" s="442"/>
      <c r="H18" s="442"/>
      <c r="I18" s="442"/>
      <c r="J18" s="442"/>
      <c r="K18" s="442"/>
      <c r="L18" s="442"/>
      <c r="M18" s="442"/>
      <c r="N18" s="442"/>
      <c r="O18" s="442"/>
      <c r="P18" s="442"/>
      <c r="Q18" s="442"/>
      <c r="R18" s="442"/>
      <c r="S18" s="306"/>
    </row>
    <row r="19" spans="1:22" ht="13.5" customHeight="1" x14ac:dyDescent="0.25">
      <c r="A19" s="306"/>
      <c r="B19" s="306"/>
      <c r="C19" s="306"/>
      <c r="D19" s="442"/>
      <c r="E19" s="442"/>
      <c r="F19" s="442"/>
      <c r="G19" s="442"/>
      <c r="H19" s="442"/>
      <c r="I19" s="442"/>
      <c r="J19" s="442"/>
      <c r="K19" s="442"/>
      <c r="L19" s="442"/>
      <c r="M19" s="442"/>
      <c r="N19" s="442"/>
      <c r="O19" s="442"/>
      <c r="P19" s="442"/>
      <c r="Q19" s="442"/>
      <c r="R19" s="442"/>
      <c r="S19" s="306"/>
    </row>
    <row r="20" spans="1:22" ht="13.5" customHeight="1" x14ac:dyDescent="0.3">
      <c r="A20" s="306"/>
      <c r="B20" s="306"/>
      <c r="C20" s="306"/>
      <c r="D20" s="442"/>
      <c r="E20" s="442"/>
      <c r="F20" s="442"/>
      <c r="G20" s="442"/>
      <c r="H20" s="442"/>
      <c r="I20" s="442"/>
      <c r="J20" s="442"/>
      <c r="K20" s="442"/>
      <c r="L20" s="442"/>
      <c r="M20" s="442"/>
      <c r="N20" s="442"/>
      <c r="O20" s="442"/>
      <c r="P20" s="442"/>
      <c r="Q20" s="442"/>
      <c r="R20" s="442"/>
      <c r="S20" s="307"/>
    </row>
    <row r="21" spans="1:22" ht="13.5" customHeight="1" x14ac:dyDescent="0.25">
      <c r="A21" s="306"/>
      <c r="B21" s="306"/>
      <c r="C21" s="306"/>
      <c r="D21" s="442"/>
      <c r="E21" s="442"/>
      <c r="F21" s="442"/>
      <c r="G21" s="442"/>
      <c r="H21" s="442"/>
      <c r="I21" s="442"/>
      <c r="J21" s="442"/>
      <c r="K21" s="442"/>
      <c r="L21" s="442"/>
      <c r="M21" s="442"/>
      <c r="N21" s="442"/>
      <c r="O21" s="442"/>
      <c r="P21" s="442"/>
      <c r="Q21" s="442"/>
      <c r="R21" s="442"/>
      <c r="S21" s="306"/>
    </row>
    <row r="22" spans="1:22" ht="13.5" customHeight="1" x14ac:dyDescent="0.25">
      <c r="A22" s="306"/>
      <c r="B22" s="306"/>
      <c r="C22" s="306"/>
      <c r="D22" s="442"/>
      <c r="E22" s="442"/>
      <c r="F22" s="442"/>
      <c r="G22" s="442"/>
      <c r="H22" s="442"/>
      <c r="I22" s="442"/>
      <c r="J22" s="442"/>
      <c r="K22" s="442"/>
      <c r="L22" s="442"/>
      <c r="M22" s="442"/>
      <c r="N22" s="442"/>
      <c r="O22" s="442"/>
      <c r="P22" s="442"/>
      <c r="Q22" s="442"/>
      <c r="R22" s="442"/>
      <c r="S22" s="306"/>
    </row>
    <row r="23" spans="1:22" ht="13.5" customHeight="1" x14ac:dyDescent="0.25">
      <c r="A23" s="306"/>
      <c r="B23" s="306"/>
      <c r="C23" s="306"/>
      <c r="D23" s="442"/>
      <c r="E23" s="442"/>
      <c r="F23" s="442"/>
      <c r="G23" s="442"/>
      <c r="H23" s="442"/>
      <c r="I23" s="442"/>
      <c r="J23" s="442"/>
      <c r="K23" s="442"/>
      <c r="L23" s="442"/>
      <c r="M23" s="442"/>
      <c r="N23" s="442"/>
      <c r="O23" s="442"/>
      <c r="P23" s="442"/>
      <c r="Q23" s="442"/>
      <c r="R23" s="442"/>
      <c r="S23" s="306"/>
    </row>
    <row r="24" spans="1:22" ht="13.5" customHeight="1" x14ac:dyDescent="0.25">
      <c r="A24" s="306"/>
      <c r="B24" s="306"/>
      <c r="C24" s="306"/>
      <c r="D24" s="442"/>
      <c r="E24" s="442"/>
      <c r="F24" s="442"/>
      <c r="G24" s="442"/>
      <c r="H24" s="442"/>
      <c r="I24" s="442"/>
      <c r="J24" s="442"/>
      <c r="K24" s="442"/>
      <c r="L24" s="442"/>
      <c r="M24" s="442"/>
      <c r="N24" s="442"/>
      <c r="O24" s="442"/>
      <c r="P24" s="442"/>
      <c r="Q24" s="442"/>
      <c r="R24" s="442"/>
      <c r="S24" s="306"/>
    </row>
    <row r="25" spans="1:22" ht="13.5" customHeight="1" x14ac:dyDescent="0.25">
      <c r="A25" s="306"/>
      <c r="B25" s="306"/>
      <c r="C25" s="306"/>
      <c r="D25" s="442"/>
      <c r="E25" s="442"/>
      <c r="F25" s="442"/>
      <c r="G25" s="442"/>
      <c r="H25" s="442"/>
      <c r="I25" s="442"/>
      <c r="J25" s="442"/>
      <c r="K25" s="442"/>
      <c r="L25" s="442"/>
      <c r="M25" s="442"/>
      <c r="N25" s="442"/>
      <c r="O25" s="442"/>
      <c r="P25" s="442"/>
      <c r="Q25" s="442"/>
      <c r="R25" s="442"/>
      <c r="S25" s="306"/>
    </row>
    <row r="26" spans="1:22" ht="13.5" customHeight="1" x14ac:dyDescent="0.25">
      <c r="A26" s="306"/>
      <c r="B26" s="306"/>
      <c r="C26" s="306"/>
      <c r="D26" s="442"/>
      <c r="E26" s="442"/>
      <c r="F26" s="442"/>
      <c r="G26" s="442"/>
      <c r="H26" s="442"/>
      <c r="I26" s="442"/>
      <c r="J26" s="442"/>
      <c r="K26" s="442"/>
      <c r="L26" s="442"/>
      <c r="M26" s="442"/>
      <c r="N26" s="442"/>
      <c r="O26" s="442"/>
      <c r="P26" s="442"/>
      <c r="Q26" s="442"/>
      <c r="R26" s="442"/>
      <c r="S26" s="306"/>
    </row>
    <row r="27" spans="1:22" ht="13.5" customHeight="1" x14ac:dyDescent="0.25">
      <c r="A27" s="306"/>
      <c r="B27" s="306"/>
      <c r="C27" s="306"/>
      <c r="D27" s="442"/>
      <c r="E27" s="442"/>
      <c r="F27" s="442"/>
      <c r="G27" s="442"/>
      <c r="H27" s="442"/>
      <c r="I27" s="442"/>
      <c r="J27" s="442"/>
      <c r="K27" s="442"/>
      <c r="L27" s="442"/>
      <c r="M27" s="442"/>
      <c r="N27" s="442"/>
      <c r="O27" s="442"/>
      <c r="P27" s="442"/>
      <c r="Q27" s="442"/>
      <c r="R27" s="442"/>
      <c r="S27" s="306"/>
    </row>
    <row r="28" spans="1:22" ht="13.5" customHeight="1" x14ac:dyDescent="0.3">
      <c r="A28" s="306"/>
      <c r="B28" s="306"/>
      <c r="C28" s="306"/>
      <c r="D28" s="442"/>
      <c r="E28" s="442"/>
      <c r="F28" s="442"/>
      <c r="G28" s="442"/>
      <c r="H28" s="442"/>
      <c r="I28" s="442"/>
      <c r="J28" s="442"/>
      <c r="K28" s="442"/>
      <c r="L28" s="442"/>
      <c r="M28" s="442"/>
      <c r="N28" s="442"/>
      <c r="O28" s="442"/>
      <c r="P28" s="442"/>
      <c r="Q28" s="442"/>
      <c r="R28" s="442"/>
      <c r="S28" s="306"/>
      <c r="V28" s="1"/>
    </row>
    <row r="29" spans="1:22" ht="13.5" customHeight="1" x14ac:dyDescent="0.25">
      <c r="A29" s="306"/>
      <c r="B29" s="306"/>
      <c r="C29" s="306"/>
      <c r="D29" s="442"/>
      <c r="E29" s="442"/>
      <c r="F29" s="442"/>
      <c r="G29" s="442"/>
      <c r="H29" s="442"/>
      <c r="I29" s="442"/>
      <c r="J29" s="442"/>
      <c r="K29" s="442"/>
      <c r="L29" s="442"/>
      <c r="M29" s="442"/>
      <c r="N29" s="442"/>
      <c r="O29" s="442"/>
      <c r="P29" s="442"/>
      <c r="Q29" s="442"/>
      <c r="R29" s="442"/>
      <c r="S29" s="306"/>
    </row>
    <row r="30" spans="1:22" ht="13.5" customHeight="1" x14ac:dyDescent="0.25">
      <c r="A30" s="306"/>
      <c r="B30" s="306"/>
      <c r="C30" s="306"/>
      <c r="D30" s="442"/>
      <c r="E30" s="442"/>
      <c r="F30" s="442"/>
      <c r="G30" s="442"/>
      <c r="H30" s="442"/>
      <c r="I30" s="442"/>
      <c r="J30" s="442"/>
      <c r="K30" s="442"/>
      <c r="L30" s="442"/>
      <c r="M30" s="442"/>
      <c r="N30" s="442"/>
      <c r="O30" s="442"/>
      <c r="P30" s="442"/>
      <c r="Q30" s="442"/>
      <c r="R30" s="442"/>
      <c r="S30" s="306"/>
    </row>
    <row r="31" spans="1:22" ht="13.5" customHeight="1" x14ac:dyDescent="0.25">
      <c r="A31" s="306"/>
      <c r="B31" s="306"/>
      <c r="C31" s="306"/>
      <c r="D31" s="442"/>
      <c r="E31" s="442"/>
      <c r="F31" s="442"/>
      <c r="G31" s="442"/>
      <c r="H31" s="442"/>
      <c r="I31" s="442"/>
      <c r="J31" s="442"/>
      <c r="K31" s="442"/>
      <c r="L31" s="442"/>
      <c r="M31" s="442"/>
      <c r="N31" s="442"/>
      <c r="O31" s="442"/>
      <c r="P31" s="442"/>
      <c r="Q31" s="442"/>
      <c r="R31" s="442"/>
      <c r="S31" s="306"/>
    </row>
    <row r="32" spans="1:22" ht="13.5" customHeight="1" x14ac:dyDescent="0.25">
      <c r="A32" s="306"/>
      <c r="B32" s="306"/>
      <c r="C32" s="306"/>
      <c r="D32" s="442"/>
      <c r="E32" s="442"/>
      <c r="F32" s="442"/>
      <c r="G32" s="442"/>
      <c r="H32" s="442"/>
      <c r="I32" s="442"/>
      <c r="J32" s="442"/>
      <c r="K32" s="442"/>
      <c r="L32" s="442"/>
      <c r="M32" s="442"/>
      <c r="N32" s="442"/>
      <c r="O32" s="442"/>
      <c r="P32" s="442"/>
      <c r="Q32" s="442"/>
      <c r="R32" s="442"/>
      <c r="S32" s="306"/>
    </row>
    <row r="33" spans="1:23" ht="13.5" customHeight="1" x14ac:dyDescent="0.25">
      <c r="A33" s="306"/>
      <c r="B33" s="306"/>
      <c r="C33" s="306"/>
      <c r="D33" s="442"/>
      <c r="E33" s="442"/>
      <c r="F33" s="442"/>
      <c r="G33" s="442"/>
      <c r="H33" s="442"/>
      <c r="I33" s="442"/>
      <c r="J33" s="442"/>
      <c r="K33" s="442"/>
      <c r="L33" s="442"/>
      <c r="M33" s="442"/>
      <c r="N33" s="442"/>
      <c r="O33" s="442"/>
      <c r="P33" s="442"/>
      <c r="Q33" s="442"/>
      <c r="R33" s="442"/>
      <c r="S33" s="306"/>
    </row>
    <row r="34" spans="1:23" ht="13.5" customHeight="1" x14ac:dyDescent="0.25">
      <c r="A34" s="306"/>
      <c r="B34" s="443"/>
      <c r="C34" s="443"/>
      <c r="D34" s="443"/>
      <c r="E34" s="443"/>
      <c r="F34" s="443"/>
      <c r="G34" s="443"/>
      <c r="H34" s="443"/>
      <c r="I34" s="443"/>
      <c r="J34" s="443"/>
      <c r="K34" s="443"/>
      <c r="L34" s="443"/>
      <c r="M34" s="443"/>
      <c r="N34" s="443"/>
      <c r="O34" s="443"/>
      <c r="P34" s="443"/>
      <c r="Q34" s="443"/>
      <c r="R34" s="443"/>
      <c r="S34" s="306"/>
    </row>
    <row r="35" spans="1:23" ht="13.5" customHeight="1" x14ac:dyDescent="0.25">
      <c r="A35" s="306"/>
      <c r="B35" s="443"/>
      <c r="C35" s="443"/>
      <c r="D35" s="443"/>
      <c r="E35" s="443"/>
      <c r="F35" s="443"/>
      <c r="G35" s="443"/>
      <c r="H35" s="443"/>
      <c r="I35" s="443"/>
      <c r="J35" s="443"/>
      <c r="K35" s="443"/>
      <c r="L35" s="443"/>
      <c r="M35" s="443"/>
      <c r="N35" s="443"/>
      <c r="O35" s="443"/>
      <c r="P35" s="443"/>
      <c r="Q35" s="443"/>
      <c r="R35" s="443"/>
      <c r="S35" s="306"/>
    </row>
    <row r="36" spans="1:23" ht="13.5" customHeight="1" x14ac:dyDescent="0.25">
      <c r="A36" s="306"/>
      <c r="B36" s="443"/>
      <c r="C36" s="443"/>
      <c r="D36" s="443"/>
      <c r="E36" s="443"/>
      <c r="F36" s="443"/>
      <c r="G36" s="443"/>
      <c r="H36" s="443"/>
      <c r="I36" s="443"/>
      <c r="J36" s="443"/>
      <c r="K36" s="443"/>
      <c r="L36" s="443"/>
      <c r="M36" s="443"/>
      <c r="N36" s="443"/>
      <c r="O36" s="443"/>
      <c r="P36" s="443"/>
      <c r="Q36" s="443"/>
      <c r="R36" s="443"/>
      <c r="S36" s="306"/>
    </row>
    <row r="37" spans="1:23" ht="13.5" customHeight="1" x14ac:dyDescent="0.25">
      <c r="A37" s="306"/>
      <c r="B37" s="443"/>
      <c r="C37" s="443"/>
      <c r="D37" s="443"/>
      <c r="E37" s="443"/>
      <c r="F37" s="443"/>
      <c r="G37" s="443"/>
      <c r="H37" s="443"/>
      <c r="I37" s="443"/>
      <c r="J37" s="443"/>
      <c r="K37" s="443"/>
      <c r="L37" s="443"/>
      <c r="M37" s="443"/>
      <c r="N37" s="443"/>
      <c r="O37" s="443"/>
      <c r="P37" s="443"/>
      <c r="Q37" s="443"/>
      <c r="R37" s="443"/>
      <c r="S37" s="306"/>
    </row>
    <row r="38" spans="1:23" ht="13.5" customHeight="1" x14ac:dyDescent="0.3">
      <c r="A38" s="306"/>
      <c r="B38" s="443"/>
      <c r="C38" s="443"/>
      <c r="D38" s="443"/>
      <c r="E38" s="443"/>
      <c r="F38" s="443"/>
      <c r="G38" s="443"/>
      <c r="H38" s="443"/>
      <c r="I38" s="443"/>
      <c r="J38" s="443"/>
      <c r="K38" s="443"/>
      <c r="L38" s="443"/>
      <c r="M38" s="443"/>
      <c r="N38" s="443"/>
      <c r="O38" s="443"/>
      <c r="P38" s="443"/>
      <c r="Q38" s="443"/>
      <c r="R38" s="443"/>
      <c r="S38" s="306"/>
      <c r="W38" s="2"/>
    </row>
    <row r="39" spans="1:23" ht="13.5" customHeight="1" x14ac:dyDescent="0.25">
      <c r="A39" s="306"/>
      <c r="B39" s="443"/>
      <c r="C39" s="443"/>
      <c r="D39" s="443"/>
      <c r="E39" s="443"/>
      <c r="F39" s="443"/>
      <c r="G39" s="443"/>
      <c r="H39" s="443"/>
      <c r="I39" s="443"/>
      <c r="J39" s="443"/>
      <c r="K39" s="443"/>
      <c r="L39" s="443"/>
      <c r="M39" s="443"/>
      <c r="N39" s="443"/>
      <c r="O39" s="443"/>
      <c r="P39" s="443"/>
      <c r="Q39" s="443"/>
      <c r="R39" s="443"/>
      <c r="S39" s="306"/>
    </row>
    <row r="40" spans="1:23" ht="13.5" customHeight="1" x14ac:dyDescent="0.25">
      <c r="A40" s="306"/>
      <c r="B40" s="443"/>
      <c r="C40" s="443"/>
      <c r="D40" s="443"/>
      <c r="E40" s="443"/>
      <c r="F40" s="443"/>
      <c r="G40" s="443"/>
      <c r="H40" s="443"/>
      <c r="I40" s="443"/>
      <c r="J40" s="443"/>
      <c r="K40" s="443"/>
      <c r="L40" s="443"/>
      <c r="M40" s="443"/>
      <c r="N40" s="443"/>
      <c r="O40" s="443"/>
      <c r="P40" s="443"/>
      <c r="Q40" s="443"/>
      <c r="R40" s="443"/>
      <c r="S40" s="306"/>
    </row>
    <row r="41" spans="1:23" ht="13.5" customHeight="1" x14ac:dyDescent="0.25">
      <c r="A41" s="306"/>
      <c r="B41" s="443"/>
      <c r="C41" s="443"/>
      <c r="D41" s="443"/>
      <c r="E41" s="443"/>
      <c r="F41" s="443"/>
      <c r="G41" s="443"/>
      <c r="H41" s="443"/>
      <c r="I41" s="443"/>
      <c r="J41" s="443"/>
      <c r="K41" s="443"/>
      <c r="L41" s="443"/>
      <c r="M41" s="443"/>
      <c r="N41" s="443"/>
      <c r="O41" s="443"/>
      <c r="P41" s="443"/>
      <c r="Q41" s="443"/>
      <c r="R41" s="443"/>
      <c r="S41" s="306"/>
    </row>
    <row r="42" spans="1:23" ht="13.5" customHeight="1" x14ac:dyDescent="0.25">
      <c r="A42" s="306"/>
      <c r="B42" s="443"/>
      <c r="C42" s="443"/>
      <c r="D42" s="443"/>
      <c r="E42" s="443"/>
      <c r="F42" s="443"/>
      <c r="G42" s="443"/>
      <c r="H42" s="443"/>
      <c r="I42" s="443"/>
      <c r="J42" s="443"/>
      <c r="K42" s="443"/>
      <c r="L42" s="443"/>
      <c r="M42" s="443"/>
      <c r="N42" s="443"/>
      <c r="O42" s="443"/>
      <c r="P42" s="443"/>
      <c r="Q42" s="443"/>
      <c r="R42" s="443"/>
      <c r="S42" s="306"/>
    </row>
    <row r="43" spans="1:23" ht="13.5" customHeight="1" x14ac:dyDescent="0.25">
      <c r="A43" s="306"/>
      <c r="B43" s="443"/>
      <c r="C43" s="443"/>
      <c r="D43" s="443"/>
      <c r="E43" s="443"/>
      <c r="F43" s="443"/>
      <c r="G43" s="443"/>
      <c r="H43" s="443"/>
      <c r="I43" s="443"/>
      <c r="J43" s="443"/>
      <c r="K43" s="443"/>
      <c r="L43" s="443"/>
      <c r="M43" s="443"/>
      <c r="N43" s="443"/>
      <c r="O43" s="443"/>
      <c r="P43" s="443"/>
      <c r="Q43" s="443"/>
      <c r="R43" s="443"/>
      <c r="S43" s="306"/>
    </row>
    <row r="44" spans="1:23" ht="13.5" customHeight="1" x14ac:dyDescent="0.25">
      <c r="A44" s="306"/>
      <c r="B44" s="443"/>
      <c r="C44" s="443"/>
      <c r="D44" s="443"/>
      <c r="E44" s="443"/>
      <c r="F44" s="443"/>
      <c r="G44" s="443"/>
      <c r="H44" s="443"/>
      <c r="I44" s="443"/>
      <c r="J44" s="443"/>
      <c r="K44" s="443"/>
      <c r="L44" s="443"/>
      <c r="M44" s="443"/>
      <c r="N44" s="443"/>
      <c r="O44" s="443"/>
      <c r="P44" s="443"/>
      <c r="Q44" s="443"/>
      <c r="R44" s="443"/>
      <c r="S44" s="306"/>
    </row>
    <row r="45" spans="1:23" ht="13.5" customHeight="1" x14ac:dyDescent="0.25">
      <c r="A45" s="306"/>
      <c r="B45" s="443"/>
      <c r="C45" s="443"/>
      <c r="D45" s="443"/>
      <c r="E45" s="443"/>
      <c r="F45" s="443"/>
      <c r="G45" s="443"/>
      <c r="H45" s="443"/>
      <c r="I45" s="443"/>
      <c r="J45" s="443"/>
      <c r="K45" s="443"/>
      <c r="L45" s="443"/>
      <c r="M45" s="443"/>
      <c r="N45" s="443"/>
      <c r="O45" s="443"/>
      <c r="P45" s="443"/>
      <c r="Q45" s="443"/>
      <c r="R45" s="443"/>
      <c r="S45" s="306"/>
    </row>
    <row r="46" spans="1:23" ht="13.5" customHeight="1" x14ac:dyDescent="0.25">
      <c r="A46" s="306"/>
      <c r="B46" s="443"/>
      <c r="C46" s="443"/>
      <c r="D46" s="443"/>
      <c r="E46" s="443"/>
      <c r="F46" s="443"/>
      <c r="G46" s="443"/>
      <c r="H46" s="443"/>
      <c r="I46" s="443"/>
      <c r="J46" s="443"/>
      <c r="K46" s="443"/>
      <c r="L46" s="443"/>
      <c r="M46" s="443"/>
      <c r="N46" s="443"/>
      <c r="O46" s="443"/>
      <c r="P46" s="443"/>
      <c r="Q46" s="443"/>
      <c r="R46" s="443"/>
      <c r="S46" s="306"/>
    </row>
    <row r="47" spans="1:23" ht="13.5" customHeight="1" x14ac:dyDescent="0.25">
      <c r="A47" s="306"/>
      <c r="B47" s="443"/>
      <c r="C47" s="443"/>
      <c r="D47" s="443"/>
      <c r="E47" s="443"/>
      <c r="F47" s="443"/>
      <c r="G47" s="443"/>
      <c r="H47" s="443"/>
      <c r="I47" s="443"/>
      <c r="J47" s="443"/>
      <c r="K47" s="443"/>
      <c r="L47" s="443"/>
      <c r="M47" s="443"/>
      <c r="N47" s="443"/>
      <c r="O47" s="443"/>
      <c r="P47" s="443"/>
      <c r="Q47" s="443"/>
      <c r="R47" s="443"/>
      <c r="S47" s="306"/>
    </row>
    <row r="48" spans="1:23" ht="13.5" customHeight="1" x14ac:dyDescent="0.25">
      <c r="A48" s="306"/>
      <c r="B48" s="443"/>
      <c r="C48" s="443"/>
      <c r="D48" s="443"/>
      <c r="E48" s="443"/>
      <c r="F48" s="443"/>
      <c r="G48" s="443"/>
      <c r="H48" s="443"/>
      <c r="I48" s="443"/>
      <c r="J48" s="443"/>
      <c r="K48" s="443"/>
      <c r="L48" s="443"/>
      <c r="M48" s="443"/>
      <c r="N48" s="443"/>
      <c r="O48" s="443"/>
      <c r="P48" s="443"/>
      <c r="Q48" s="443"/>
      <c r="R48" s="443"/>
      <c r="S48" s="306"/>
    </row>
    <row r="49" spans="1:19" ht="13.5" customHeight="1" x14ac:dyDescent="0.25">
      <c r="A49" s="306"/>
      <c r="B49" s="443"/>
      <c r="C49" s="443"/>
      <c r="D49" s="443"/>
      <c r="E49" s="443"/>
      <c r="F49" s="443"/>
      <c r="G49" s="443"/>
      <c r="H49" s="443"/>
      <c r="I49" s="443"/>
      <c r="J49" s="443"/>
      <c r="K49" s="443"/>
      <c r="L49" s="443"/>
      <c r="M49" s="443"/>
      <c r="N49" s="443"/>
      <c r="O49" s="443"/>
      <c r="P49" s="443"/>
      <c r="Q49" s="443"/>
      <c r="R49" s="443"/>
      <c r="S49" s="306"/>
    </row>
    <row r="50" spans="1:19" ht="13.5" customHeight="1" x14ac:dyDescent="0.25">
      <c r="A50" s="306"/>
      <c r="B50" s="443"/>
      <c r="C50" s="443"/>
      <c r="D50" s="443"/>
      <c r="E50" s="443"/>
      <c r="F50" s="443"/>
      <c r="G50" s="443"/>
      <c r="H50" s="443"/>
      <c r="I50" s="443"/>
      <c r="J50" s="443"/>
      <c r="K50" s="443"/>
      <c r="L50" s="443"/>
      <c r="M50" s="443"/>
      <c r="N50" s="443"/>
      <c r="O50" s="443"/>
      <c r="P50" s="443"/>
      <c r="Q50" s="443"/>
      <c r="R50" s="443"/>
      <c r="S50" s="306"/>
    </row>
    <row r="51" spans="1:19" ht="13.5" customHeight="1" x14ac:dyDescent="0.25">
      <c r="A51" s="306"/>
      <c r="B51" s="443"/>
      <c r="C51" s="443"/>
      <c r="D51" s="443"/>
      <c r="E51" s="443"/>
      <c r="F51" s="443"/>
      <c r="G51" s="443"/>
      <c r="H51" s="443"/>
      <c r="I51" s="443"/>
      <c r="J51" s="443"/>
      <c r="K51" s="443"/>
      <c r="L51" s="443"/>
      <c r="M51" s="443"/>
      <c r="N51" s="443"/>
      <c r="O51" s="443"/>
      <c r="P51" s="443"/>
      <c r="Q51" s="443"/>
      <c r="R51" s="443"/>
      <c r="S51" s="306"/>
    </row>
    <row r="52" spans="1:19" ht="13.5" customHeight="1" x14ac:dyDescent="0.25">
      <c r="A52" s="306"/>
      <c r="B52" s="443"/>
      <c r="C52" s="443"/>
      <c r="D52" s="443"/>
      <c r="E52" s="443"/>
      <c r="F52" s="443"/>
      <c r="G52" s="443"/>
      <c r="H52" s="443"/>
      <c r="I52" s="443"/>
      <c r="J52" s="443"/>
      <c r="K52" s="443"/>
      <c r="L52" s="443"/>
      <c r="M52" s="443"/>
      <c r="N52" s="443"/>
      <c r="O52" s="443"/>
      <c r="P52" s="443"/>
      <c r="Q52" s="443"/>
      <c r="R52" s="443"/>
      <c r="S52" s="306"/>
    </row>
    <row r="53" spans="1:19" ht="13.5" customHeight="1" x14ac:dyDescent="0.25">
      <c r="A53" s="306"/>
      <c r="B53" s="443"/>
      <c r="C53" s="443"/>
      <c r="D53" s="443"/>
      <c r="E53" s="443"/>
      <c r="F53" s="443"/>
      <c r="G53" s="443"/>
      <c r="H53" s="443"/>
      <c r="I53" s="443"/>
      <c r="J53" s="443"/>
      <c r="K53" s="443"/>
      <c r="L53" s="443"/>
      <c r="M53" s="443"/>
      <c r="N53" s="443"/>
      <c r="O53" s="443"/>
      <c r="P53" s="443"/>
      <c r="Q53" s="443"/>
      <c r="R53" s="443"/>
      <c r="S53" s="306"/>
    </row>
    <row r="54" spans="1:19" ht="13.5" customHeight="1" x14ac:dyDescent="0.25">
      <c r="A54" s="306"/>
      <c r="B54" s="443"/>
      <c r="C54" s="443"/>
      <c r="D54" s="443"/>
      <c r="E54" s="443"/>
      <c r="F54" s="443"/>
      <c r="G54" s="443"/>
      <c r="H54" s="443"/>
      <c r="I54" s="443"/>
      <c r="J54" s="443"/>
      <c r="K54" s="443"/>
      <c r="L54" s="443"/>
      <c r="M54" s="443"/>
      <c r="N54" s="443"/>
      <c r="O54" s="443"/>
      <c r="P54" s="443"/>
      <c r="Q54" s="443"/>
      <c r="R54" s="443"/>
      <c r="S54" s="306"/>
    </row>
    <row r="55" spans="1:19" ht="13.5" customHeight="1" x14ac:dyDescent="0.25">
      <c r="A55" s="306"/>
      <c r="B55" s="306"/>
      <c r="C55" s="306"/>
      <c r="D55" s="306"/>
      <c r="E55" s="306"/>
      <c r="F55" s="306"/>
      <c r="G55" s="306"/>
      <c r="H55" s="306"/>
      <c r="I55" s="306"/>
      <c r="J55" s="306"/>
      <c r="K55" s="306"/>
      <c r="L55" s="306"/>
      <c r="M55" s="306"/>
      <c r="N55" s="306"/>
      <c r="O55" s="306"/>
      <c r="P55" s="306"/>
      <c r="Q55" s="306"/>
      <c r="R55" s="306"/>
      <c r="S55" s="306"/>
    </row>
    <row r="56" spans="1:19" ht="13.5" customHeight="1" x14ac:dyDescent="0.25">
      <c r="A56" s="306"/>
      <c r="B56" s="306"/>
      <c r="C56" s="306"/>
      <c r="D56" s="306"/>
      <c r="E56" s="306"/>
      <c r="F56" s="306"/>
      <c r="G56" s="306"/>
      <c r="H56" s="306"/>
      <c r="I56" s="306"/>
      <c r="J56" s="306"/>
      <c r="K56" s="306"/>
      <c r="L56" s="306"/>
      <c r="M56" s="306"/>
      <c r="N56" s="306"/>
      <c r="O56" s="306"/>
      <c r="P56" s="306"/>
      <c r="Q56" s="306"/>
      <c r="R56" s="306"/>
      <c r="S56" s="306"/>
    </row>
    <row r="57" spans="1:19" ht="13.5" customHeight="1" x14ac:dyDescent="0.25">
      <c r="A57" s="306"/>
      <c r="B57" s="306"/>
      <c r="C57" s="306"/>
      <c r="D57" s="306"/>
      <c r="E57" s="306"/>
      <c r="F57" s="306"/>
      <c r="G57" s="306"/>
      <c r="H57" s="306"/>
      <c r="I57" s="306"/>
      <c r="J57" s="306"/>
      <c r="K57" s="306"/>
      <c r="L57" s="306"/>
      <c r="M57" s="306"/>
      <c r="N57" s="306"/>
      <c r="O57" s="306"/>
      <c r="P57" s="306"/>
      <c r="Q57" s="306"/>
      <c r="R57" s="306"/>
      <c r="S57" s="306"/>
    </row>
    <row r="58" spans="1:19" ht="13.5" customHeight="1" x14ac:dyDescent="0.25">
      <c r="A58" s="306"/>
      <c r="B58" s="306"/>
      <c r="C58" s="306"/>
      <c r="D58" s="306"/>
      <c r="E58" s="306"/>
      <c r="F58" s="306"/>
      <c r="G58" s="306"/>
      <c r="H58" s="306"/>
      <c r="I58" s="306"/>
      <c r="J58" s="306"/>
      <c r="K58" s="306"/>
      <c r="L58" s="306"/>
      <c r="M58" s="306"/>
      <c r="N58" s="306"/>
      <c r="O58" s="306"/>
      <c r="P58" s="306"/>
      <c r="Q58" s="306"/>
      <c r="R58" s="306"/>
      <c r="S58" s="306"/>
    </row>
    <row r="59" spans="1:19" ht="13.5" customHeight="1" x14ac:dyDescent="0.25">
      <c r="A59" s="306"/>
      <c r="B59" s="306"/>
      <c r="C59" s="306"/>
      <c r="D59" s="306"/>
      <c r="E59" s="306"/>
      <c r="F59" s="306"/>
      <c r="G59" s="306"/>
      <c r="H59" s="306"/>
      <c r="I59" s="306"/>
      <c r="J59" s="306"/>
      <c r="K59" s="306"/>
      <c r="L59" s="306"/>
      <c r="M59" s="306"/>
      <c r="N59" s="306"/>
      <c r="O59" s="306"/>
      <c r="P59" s="306"/>
      <c r="Q59" s="306"/>
      <c r="R59" s="306"/>
      <c r="S59" s="306"/>
    </row>
    <row r="60" spans="1:19" ht="13.5" customHeight="1" x14ac:dyDescent="0.25">
      <c r="A60" s="306"/>
      <c r="B60" s="306"/>
      <c r="C60" s="306"/>
      <c r="D60" s="306"/>
      <c r="E60" s="306"/>
      <c r="F60" s="306"/>
      <c r="G60" s="306"/>
      <c r="H60" s="306"/>
      <c r="I60" s="306"/>
      <c r="J60" s="306"/>
      <c r="K60" s="306"/>
      <c r="L60" s="306"/>
      <c r="M60" s="306"/>
      <c r="N60" s="306"/>
      <c r="O60" s="306"/>
      <c r="P60" s="306"/>
      <c r="Q60" s="306"/>
      <c r="R60" s="306"/>
      <c r="S60" s="306"/>
    </row>
    <row r="61" spans="1:19" ht="13.5" customHeight="1" x14ac:dyDescent="0.25">
      <c r="A61" s="306"/>
      <c r="B61" s="306"/>
      <c r="C61" s="306"/>
      <c r="D61" s="306"/>
      <c r="E61" s="306"/>
      <c r="F61" s="306"/>
      <c r="G61" s="306"/>
      <c r="H61" s="306"/>
      <c r="I61" s="306"/>
      <c r="J61" s="306"/>
      <c r="K61" s="306"/>
      <c r="L61" s="306"/>
      <c r="M61" s="306"/>
      <c r="N61" s="306"/>
      <c r="O61" s="306"/>
      <c r="P61" s="306"/>
      <c r="Q61" s="306"/>
      <c r="R61" s="306"/>
      <c r="S61" s="306"/>
    </row>
    <row r="62" spans="1:19" ht="13.5" customHeight="1" x14ac:dyDescent="0.25">
      <c r="A62" s="306"/>
      <c r="B62" s="306"/>
      <c r="C62" s="306"/>
      <c r="D62" s="306"/>
      <c r="E62" s="306"/>
      <c r="F62" s="306"/>
      <c r="G62" s="306"/>
      <c r="H62" s="306"/>
      <c r="I62" s="306"/>
      <c r="J62" s="306"/>
      <c r="K62" s="306"/>
      <c r="L62" s="306"/>
      <c r="M62" s="306"/>
      <c r="N62" s="306"/>
      <c r="O62" s="306"/>
      <c r="P62" s="306"/>
      <c r="Q62" s="306"/>
      <c r="R62" s="306"/>
      <c r="S62" s="306"/>
    </row>
    <row r="63" spans="1:19" ht="13.5" customHeight="1" x14ac:dyDescent="0.25"/>
    <row r="64" spans="1:19"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sheetData>
  <mergeCells count="2">
    <mergeCell ref="D11:R33"/>
    <mergeCell ref="B34:R54"/>
  </mergeCells>
  <printOptions horizontalCentered="1"/>
  <pageMargins left="0.7" right="0.7" top="0.75" bottom="0.75" header="0" footer="0"/>
  <pageSetup scale="4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Q109"/>
  <sheetViews>
    <sheetView zoomScaleNormal="100" workbookViewId="0">
      <selection sqref="A1:Q1"/>
    </sheetView>
  </sheetViews>
  <sheetFormatPr defaultColWidth="9" defaultRowHeight="13.8" x14ac:dyDescent="0.25"/>
  <cols>
    <col min="1" max="1" width="3.09765625" style="121" customWidth="1"/>
    <col min="2" max="2" width="14.59765625" style="121" customWidth="1"/>
    <col min="3" max="3" width="7.796875" style="121" customWidth="1"/>
    <col min="4" max="4" width="24.09765625" style="121" customWidth="1"/>
    <col min="5" max="5" width="10.5" style="121" customWidth="1"/>
    <col min="6" max="6" width="10.09765625" style="121" customWidth="1"/>
    <col min="7" max="7" width="10" style="121" customWidth="1"/>
    <col min="8" max="11" width="9" style="121" customWidth="1"/>
    <col min="12" max="12" width="9.296875" style="121" customWidth="1"/>
    <col min="13" max="13" width="9.69921875" style="121" customWidth="1"/>
    <col min="14" max="14" width="20.19921875" style="121" bestFit="1" customWidth="1"/>
    <col min="15" max="15" width="6.796875" style="121" customWidth="1"/>
    <col min="16" max="16384" width="9" style="121"/>
  </cols>
  <sheetData>
    <row r="1" spans="1:17" ht="23.55" customHeight="1" x14ac:dyDescent="0.25">
      <c r="A1" s="679" t="s">
        <v>547</v>
      </c>
      <c r="B1" s="679"/>
      <c r="C1" s="679"/>
      <c r="D1" s="679"/>
      <c r="E1" s="679"/>
      <c r="F1" s="679"/>
      <c r="G1" s="679"/>
      <c r="H1" s="679"/>
      <c r="I1" s="679"/>
      <c r="J1" s="679"/>
      <c r="K1" s="679"/>
      <c r="L1" s="679"/>
      <c r="M1" s="679"/>
      <c r="N1" s="679"/>
      <c r="O1" s="679"/>
      <c r="P1" s="679"/>
      <c r="Q1" s="679"/>
    </row>
    <row r="2" spans="1:17" ht="14.1" hidden="1" customHeight="1" x14ac:dyDescent="0.25">
      <c r="A2" s="181"/>
      <c r="B2" s="181"/>
      <c r="C2" s="181"/>
      <c r="D2" s="181"/>
      <c r="E2" s="181"/>
      <c r="F2" s="181"/>
      <c r="G2" s="181"/>
      <c r="H2" s="181"/>
      <c r="I2" s="181"/>
      <c r="J2" s="181"/>
      <c r="K2" s="181"/>
      <c r="L2" s="181"/>
      <c r="M2" s="181"/>
      <c r="N2" s="181"/>
      <c r="O2" s="181"/>
      <c r="P2" s="181"/>
      <c r="Q2" s="181"/>
    </row>
    <row r="3" spans="1:17" hidden="1" x14ac:dyDescent="0.25"/>
    <row r="4" spans="1:17" hidden="1" x14ac:dyDescent="0.25"/>
    <row r="5" spans="1:17" hidden="1" x14ac:dyDescent="0.25"/>
    <row r="6" spans="1:17" hidden="1" x14ac:dyDescent="0.25"/>
    <row r="8" spans="1:17" ht="14.4" thickBot="1" x14ac:dyDescent="0.3">
      <c r="E8" s="122" t="s">
        <v>496</v>
      </c>
    </row>
    <row r="9" spans="1:17" ht="27" thickBot="1" x14ac:dyDescent="0.3">
      <c r="E9" s="396">
        <v>1</v>
      </c>
      <c r="F9" s="397">
        <v>2</v>
      </c>
      <c r="G9" s="397">
        <v>3</v>
      </c>
      <c r="H9" s="397">
        <v>4</v>
      </c>
      <c r="I9" s="397">
        <v>5</v>
      </c>
      <c r="J9" s="398">
        <v>6</v>
      </c>
      <c r="K9" s="122" t="s">
        <v>754</v>
      </c>
      <c r="L9" s="122" t="s">
        <v>755</v>
      </c>
      <c r="M9" s="338" t="s">
        <v>757</v>
      </c>
      <c r="N9" s="122" t="s">
        <v>756</v>
      </c>
    </row>
    <row r="10" spans="1:17" ht="14.4" thickBot="1" x14ac:dyDescent="0.3">
      <c r="B10" s="122" t="s">
        <v>56</v>
      </c>
      <c r="C10" s="122"/>
      <c r="D10" s="122" t="s">
        <v>497</v>
      </c>
      <c r="E10" s="123" t="s">
        <v>498</v>
      </c>
      <c r="F10" s="123"/>
      <c r="Q10" s="123" t="s">
        <v>807</v>
      </c>
    </row>
    <row r="11" spans="1:17" ht="27.6" x14ac:dyDescent="0.25">
      <c r="A11" s="269" t="s">
        <v>499</v>
      </c>
      <c r="B11" s="686" t="s">
        <v>741</v>
      </c>
      <c r="C11" s="331" t="s">
        <v>500</v>
      </c>
      <c r="D11" s="308" t="s">
        <v>59</v>
      </c>
      <c r="E11" s="164">
        <f>'Data Collection Instrument'!$H$39</f>
        <v>0</v>
      </c>
      <c r="F11" s="165">
        <f>'Data Collection Instrument'!$H$47</f>
        <v>0</v>
      </c>
      <c r="G11" s="165">
        <f>'Data Collection Instrument'!$H$55</f>
        <v>0</v>
      </c>
      <c r="H11" s="165">
        <f>'Data Collection Instrument'!$H$63</f>
        <v>0</v>
      </c>
      <c r="I11" s="165">
        <f>'Data Collection Instrument'!$H$71</f>
        <v>0</v>
      </c>
      <c r="J11" s="165">
        <f>'Data Collection Instrument'!$H$79</f>
        <v>0</v>
      </c>
      <c r="K11" s="150">
        <f t="shared" ref="K11:K28" si="0">SUM(E11:J11)</f>
        <v>0</v>
      </c>
      <c r="L11" s="151">
        <f t="shared" ref="L11:L28" si="1">K11/COUNTA(E11:J11)</f>
        <v>0</v>
      </c>
      <c r="M11" s="152">
        <f t="shared" ref="M11:M28" si="2">K11/(COUNTA(E11:J11)*5)</f>
        <v>0</v>
      </c>
      <c r="N11" s="162"/>
      <c r="O11" s="163"/>
      <c r="P11" s="182"/>
      <c r="Q11" s="305">
        <v>6</v>
      </c>
    </row>
    <row r="12" spans="1:17" ht="14.4" thickBot="1" x14ac:dyDescent="0.3">
      <c r="A12" s="270"/>
      <c r="B12" s="687"/>
      <c r="C12" s="332" t="s">
        <v>501</v>
      </c>
      <c r="D12" s="309" t="s">
        <v>60</v>
      </c>
      <c r="E12" s="166">
        <f>'Data Collection Instrument'!$H$91</f>
        <v>0</v>
      </c>
      <c r="F12" s="167">
        <f>'Data Collection Instrument'!$H$99</f>
        <v>0</v>
      </c>
      <c r="G12" s="167">
        <f>'Data Collection Instrument'!$H$107</f>
        <v>0</v>
      </c>
      <c r="H12" s="167"/>
      <c r="I12" s="167"/>
      <c r="J12" s="167"/>
      <c r="K12" s="153">
        <f t="shared" si="0"/>
        <v>0</v>
      </c>
      <c r="L12" s="154">
        <f t="shared" si="1"/>
        <v>0</v>
      </c>
      <c r="M12" s="155">
        <f t="shared" si="2"/>
        <v>0</v>
      </c>
      <c r="N12" s="162"/>
      <c r="O12" s="163"/>
      <c r="P12" s="182"/>
      <c r="Q12" s="305">
        <v>3</v>
      </c>
    </row>
    <row r="13" spans="1:17" ht="14.4" thickBot="1" x14ac:dyDescent="0.3">
      <c r="A13" s="271"/>
      <c r="B13" s="688"/>
      <c r="C13" s="264" t="s">
        <v>502</v>
      </c>
      <c r="D13" s="310" t="s">
        <v>61</v>
      </c>
      <c r="E13" s="168">
        <f>'Data Collection Instrument'!$H$119</f>
        <v>0</v>
      </c>
      <c r="F13" s="169">
        <f>'Data Collection Instrument'!$H$127</f>
        <v>0</v>
      </c>
      <c r="G13" s="169"/>
      <c r="H13" s="169"/>
      <c r="I13" s="169"/>
      <c r="J13" s="169"/>
      <c r="K13" s="156">
        <f t="shared" si="0"/>
        <v>0</v>
      </c>
      <c r="L13" s="157">
        <f t="shared" si="1"/>
        <v>0</v>
      </c>
      <c r="M13" s="184">
        <f t="shared" si="2"/>
        <v>0</v>
      </c>
      <c r="N13" s="185">
        <f>AVERAGE(M11:M13)</f>
        <v>0</v>
      </c>
      <c r="O13" s="183"/>
      <c r="P13" s="182"/>
      <c r="Q13" s="305">
        <v>2</v>
      </c>
    </row>
    <row r="14" spans="1:17" ht="27.6" x14ac:dyDescent="0.25">
      <c r="A14" s="272" t="s">
        <v>503</v>
      </c>
      <c r="B14" s="683" t="s">
        <v>742</v>
      </c>
      <c r="C14" s="330" t="s">
        <v>504</v>
      </c>
      <c r="D14" s="311" t="s">
        <v>63</v>
      </c>
      <c r="E14" s="164">
        <f>'Data Collection Instrument'!$H$141</f>
        <v>0</v>
      </c>
      <c r="F14" s="165">
        <f>'Data Collection Instrument'!$H$149</f>
        <v>0</v>
      </c>
      <c r="G14" s="165">
        <f>'Data Collection Instrument'!$H$157</f>
        <v>0</v>
      </c>
      <c r="H14" s="165">
        <f>'Data Collection Instrument'!$H$165</f>
        <v>0</v>
      </c>
      <c r="I14" s="165"/>
      <c r="J14" s="165"/>
      <c r="K14" s="172">
        <f t="shared" si="0"/>
        <v>0</v>
      </c>
      <c r="L14" s="173">
        <f t="shared" si="1"/>
        <v>0</v>
      </c>
      <c r="M14" s="174">
        <f t="shared" si="2"/>
        <v>0</v>
      </c>
      <c r="N14" s="162"/>
      <c r="O14" s="163"/>
      <c r="P14" s="182"/>
      <c r="Q14" s="305">
        <v>4</v>
      </c>
    </row>
    <row r="15" spans="1:17" ht="14.4" thickBot="1" x14ac:dyDescent="0.3">
      <c r="A15" s="273"/>
      <c r="B15" s="684"/>
      <c r="C15" s="329" t="s">
        <v>505</v>
      </c>
      <c r="D15" s="312" t="s">
        <v>65</v>
      </c>
      <c r="E15" s="166">
        <f>'Data Collection Instrument'!$H$177</f>
        <v>0</v>
      </c>
      <c r="F15" s="167">
        <f>'Data Collection Instrument'!$H$185</f>
        <v>0</v>
      </c>
      <c r="G15" s="167">
        <f>'Data Collection Instrument'!$H$193</f>
        <v>0</v>
      </c>
      <c r="H15" s="167">
        <f>'Data Collection Instrument'!$H$201</f>
        <v>0</v>
      </c>
      <c r="I15" s="167"/>
      <c r="J15" s="167"/>
      <c r="K15" s="175">
        <f t="shared" si="0"/>
        <v>0</v>
      </c>
      <c r="L15" s="176">
        <f t="shared" si="1"/>
        <v>0</v>
      </c>
      <c r="M15" s="177">
        <f t="shared" si="2"/>
        <v>0</v>
      </c>
      <c r="N15" s="162"/>
      <c r="O15" s="163"/>
      <c r="P15" s="182"/>
      <c r="Q15" s="305">
        <v>4</v>
      </c>
    </row>
    <row r="16" spans="1:17" ht="28.2" thickBot="1" x14ac:dyDescent="0.3">
      <c r="A16" s="274"/>
      <c r="B16" s="685"/>
      <c r="C16" s="265" t="s">
        <v>506</v>
      </c>
      <c r="D16" s="313" t="s">
        <v>66</v>
      </c>
      <c r="E16" s="168">
        <f>'Data Collection Instrument'!$H$213</f>
        <v>0</v>
      </c>
      <c r="F16" s="169">
        <f>'Data Collection Instrument'!$H$221</f>
        <v>0</v>
      </c>
      <c r="G16" s="169"/>
      <c r="H16" s="169"/>
      <c r="I16" s="169"/>
      <c r="J16" s="169"/>
      <c r="K16" s="178">
        <f t="shared" si="0"/>
        <v>0</v>
      </c>
      <c r="L16" s="179">
        <f t="shared" si="1"/>
        <v>0</v>
      </c>
      <c r="M16" s="186">
        <f t="shared" si="2"/>
        <v>0</v>
      </c>
      <c r="N16" s="187">
        <f>AVERAGE(M14:M16)</f>
        <v>0</v>
      </c>
      <c r="O16" s="183"/>
      <c r="P16" s="182"/>
      <c r="Q16" s="305">
        <v>2</v>
      </c>
    </row>
    <row r="17" spans="1:17" x14ac:dyDescent="0.25">
      <c r="A17" s="275" t="s">
        <v>507</v>
      </c>
      <c r="B17" s="689" t="s">
        <v>751</v>
      </c>
      <c r="C17" s="333" t="s">
        <v>508</v>
      </c>
      <c r="D17" s="314" t="s">
        <v>309</v>
      </c>
      <c r="E17" s="164">
        <f>'Data Collection Instrument'!$H$235</f>
        <v>0</v>
      </c>
      <c r="F17" s="165"/>
      <c r="G17" s="165"/>
      <c r="H17" s="165"/>
      <c r="I17" s="165"/>
      <c r="J17" s="165"/>
      <c r="K17" s="142">
        <f t="shared" si="0"/>
        <v>0</v>
      </c>
      <c r="L17" s="143">
        <f t="shared" si="1"/>
        <v>0</v>
      </c>
      <c r="M17" s="144">
        <f t="shared" si="2"/>
        <v>0</v>
      </c>
      <c r="N17" s="162"/>
      <c r="O17" s="163"/>
      <c r="P17" s="182"/>
      <c r="Q17" s="305">
        <v>1</v>
      </c>
    </row>
    <row r="18" spans="1:17" x14ac:dyDescent="0.25">
      <c r="A18" s="276"/>
      <c r="B18" s="690"/>
      <c r="C18" s="334" t="s">
        <v>509</v>
      </c>
      <c r="D18" s="315" t="s">
        <v>68</v>
      </c>
      <c r="E18" s="166">
        <f>'Data Collection Instrument'!$H$247</f>
        <v>0</v>
      </c>
      <c r="F18" s="167"/>
      <c r="G18" s="167"/>
      <c r="H18" s="167"/>
      <c r="I18" s="167"/>
      <c r="J18" s="167"/>
      <c r="K18" s="145">
        <f t="shared" si="0"/>
        <v>0</v>
      </c>
      <c r="L18" s="146">
        <f t="shared" si="1"/>
        <v>0</v>
      </c>
      <c r="M18" s="147">
        <f t="shared" si="2"/>
        <v>0</v>
      </c>
      <c r="N18" s="162"/>
      <c r="O18" s="163"/>
      <c r="P18" s="182"/>
      <c r="Q18" s="305">
        <v>1</v>
      </c>
    </row>
    <row r="19" spans="1:17" ht="27.6" x14ac:dyDescent="0.25">
      <c r="A19" s="276"/>
      <c r="B19" s="690"/>
      <c r="C19" s="334" t="s">
        <v>510</v>
      </c>
      <c r="D19" s="315" t="s">
        <v>69</v>
      </c>
      <c r="E19" s="166">
        <f>'Data Collection Instrument'!$H$259</f>
        <v>0</v>
      </c>
      <c r="F19" s="167"/>
      <c r="G19" s="167"/>
      <c r="H19" s="167"/>
      <c r="I19" s="167"/>
      <c r="J19" s="167"/>
      <c r="K19" s="145">
        <f t="shared" si="0"/>
        <v>0</v>
      </c>
      <c r="L19" s="146">
        <f t="shared" si="1"/>
        <v>0</v>
      </c>
      <c r="M19" s="147">
        <f t="shared" si="2"/>
        <v>0</v>
      </c>
      <c r="N19" s="162"/>
      <c r="O19" s="163"/>
      <c r="P19" s="182"/>
      <c r="Q19" s="305">
        <v>1</v>
      </c>
    </row>
    <row r="20" spans="1:17" x14ac:dyDescent="0.25">
      <c r="A20" s="276"/>
      <c r="B20" s="690"/>
      <c r="C20" s="334" t="s">
        <v>511</v>
      </c>
      <c r="D20" s="315" t="s">
        <v>71</v>
      </c>
      <c r="E20" s="166">
        <f>'Data Collection Instrument'!$H$271</f>
        <v>0</v>
      </c>
      <c r="F20" s="167">
        <f>'Data Collection Instrument'!$H$279</f>
        <v>0</v>
      </c>
      <c r="G20" s="167"/>
      <c r="H20" s="167"/>
      <c r="I20" s="167"/>
      <c r="J20" s="167"/>
      <c r="K20" s="145">
        <f t="shared" si="0"/>
        <v>0</v>
      </c>
      <c r="L20" s="146">
        <f t="shared" si="1"/>
        <v>0</v>
      </c>
      <c r="M20" s="147">
        <f t="shared" si="2"/>
        <v>0</v>
      </c>
      <c r="N20" s="162"/>
      <c r="O20" s="163"/>
      <c r="P20" s="182"/>
      <c r="Q20" s="305">
        <v>2</v>
      </c>
    </row>
    <row r="21" spans="1:17" ht="28.2" thickBot="1" x14ac:dyDescent="0.3">
      <c r="A21" s="276"/>
      <c r="B21" s="690"/>
      <c r="C21" s="334" t="s">
        <v>512</v>
      </c>
      <c r="D21" s="315" t="s">
        <v>72</v>
      </c>
      <c r="E21" s="166">
        <f>'Data Collection Instrument'!$H$291</f>
        <v>0</v>
      </c>
      <c r="F21" s="167">
        <f>'Data Collection Instrument'!$H$299</f>
        <v>0</v>
      </c>
      <c r="G21" s="167">
        <f>'Data Collection Instrument'!$H$307</f>
        <v>0</v>
      </c>
      <c r="H21" s="167">
        <f>'Data Collection Instrument'!$H$315</f>
        <v>0</v>
      </c>
      <c r="I21" s="167"/>
      <c r="J21" s="167"/>
      <c r="K21" s="145">
        <f t="shared" si="0"/>
        <v>0</v>
      </c>
      <c r="L21" s="146">
        <f t="shared" si="1"/>
        <v>0</v>
      </c>
      <c r="M21" s="147">
        <f t="shared" si="2"/>
        <v>0</v>
      </c>
      <c r="N21" s="162"/>
      <c r="O21" s="163"/>
      <c r="P21" s="182"/>
      <c r="Q21" s="305">
        <v>4</v>
      </c>
    </row>
    <row r="22" spans="1:17" ht="14.4" thickBot="1" x14ac:dyDescent="0.3">
      <c r="A22" s="277"/>
      <c r="B22" s="691"/>
      <c r="C22" s="266" t="s">
        <v>513</v>
      </c>
      <c r="D22" s="316" t="s">
        <v>73</v>
      </c>
      <c r="E22" s="170">
        <f>'Data Collection Instrument'!$H$327</f>
        <v>0</v>
      </c>
      <c r="F22" s="171">
        <f>'Data Collection Instrument'!$H$335</f>
        <v>0</v>
      </c>
      <c r="G22" s="171"/>
      <c r="H22" s="171"/>
      <c r="I22" s="171"/>
      <c r="J22" s="171"/>
      <c r="K22" s="148">
        <f t="shared" si="0"/>
        <v>0</v>
      </c>
      <c r="L22" s="149">
        <f t="shared" si="1"/>
        <v>0</v>
      </c>
      <c r="M22" s="225">
        <f t="shared" si="2"/>
        <v>0</v>
      </c>
      <c r="N22" s="226">
        <f>AVERAGE(M17:M22)</f>
        <v>0</v>
      </c>
      <c r="O22" s="183"/>
      <c r="P22" s="182"/>
      <c r="Q22" s="305">
        <v>2</v>
      </c>
    </row>
    <row r="23" spans="1:17" ht="14.4" thickBot="1" x14ac:dyDescent="0.3">
      <c r="A23" s="278" t="s">
        <v>514</v>
      </c>
      <c r="B23" s="692" t="s">
        <v>743</v>
      </c>
      <c r="C23" s="335" t="s">
        <v>515</v>
      </c>
      <c r="D23" s="317" t="s">
        <v>175</v>
      </c>
      <c r="E23" s="164">
        <f>'Data Collection Instrument'!$H$349</f>
        <v>0</v>
      </c>
      <c r="F23" s="165">
        <f>'Data Collection Instrument'!$H$357</f>
        <v>0</v>
      </c>
      <c r="G23" s="165">
        <f>'Data Collection Instrument'!$H$365</f>
        <v>0</v>
      </c>
      <c r="H23" s="165"/>
      <c r="I23" s="165"/>
      <c r="J23" s="165"/>
      <c r="K23" s="137">
        <f>SUM(E23:J23)</f>
        <v>0</v>
      </c>
      <c r="L23" s="138">
        <f>K23/COUNTA(E23:J23)</f>
        <v>0</v>
      </c>
      <c r="M23" s="139">
        <f t="shared" si="2"/>
        <v>0</v>
      </c>
      <c r="N23" s="162"/>
      <c r="O23" s="163"/>
      <c r="P23" s="182"/>
      <c r="Q23" s="305">
        <v>3</v>
      </c>
    </row>
    <row r="24" spans="1:17" ht="28.2" thickBot="1" x14ac:dyDescent="0.3">
      <c r="A24" s="415"/>
      <c r="B24" s="693"/>
      <c r="C24" s="422" t="s">
        <v>516</v>
      </c>
      <c r="D24" s="416" t="s">
        <v>404</v>
      </c>
      <c r="E24" s="417">
        <f>'Data Collection Instrument'!$H$377</f>
        <v>0</v>
      </c>
      <c r="F24" s="418">
        <f>'Data Collection Instrument'!$H$385</f>
        <v>0</v>
      </c>
      <c r="G24" s="418">
        <f>'Data Collection Instrument'!$H$393</f>
        <v>0</v>
      </c>
      <c r="H24" s="418">
        <f>'Data Collection Instrument'!$H$401</f>
        <v>0</v>
      </c>
      <c r="I24" s="418">
        <f>'Data Collection Instrument'!$H$409</f>
        <v>0</v>
      </c>
      <c r="J24" s="418"/>
      <c r="K24" s="137">
        <f>SUM(E24:J24)</f>
        <v>0</v>
      </c>
      <c r="L24" s="138">
        <f>K24/COUNTA(E24:J24)</f>
        <v>0</v>
      </c>
      <c r="M24" s="139">
        <f>K24/(COUNTA(E24:J24)*5)</f>
        <v>0</v>
      </c>
      <c r="N24" s="162"/>
      <c r="O24" s="183"/>
      <c r="P24" s="182"/>
      <c r="Q24" s="305">
        <v>5</v>
      </c>
    </row>
    <row r="25" spans="1:17" ht="14.4" thickBot="1" x14ac:dyDescent="0.3">
      <c r="A25" s="279"/>
      <c r="B25" s="694"/>
      <c r="C25" s="267" t="s">
        <v>1018</v>
      </c>
      <c r="D25" s="318" t="s">
        <v>964</v>
      </c>
      <c r="E25" s="170">
        <f>'Data Collection Instrument'!$H$421</f>
        <v>0</v>
      </c>
      <c r="F25" s="171">
        <f>'Data Collection Instrument'!$H$429</f>
        <v>0</v>
      </c>
      <c r="G25" s="171">
        <f>'Data Collection Instrument'!$H$437</f>
        <v>0</v>
      </c>
      <c r="H25" s="171">
        <f>'Data Collection Instrument'!$H$445</f>
        <v>0</v>
      </c>
      <c r="I25" s="171"/>
      <c r="J25" s="171"/>
      <c r="K25" s="140">
        <f>SUM(E25:J25)</f>
        <v>0</v>
      </c>
      <c r="L25" s="141">
        <f>K25/COUNTA(E25:J25)</f>
        <v>0</v>
      </c>
      <c r="M25" s="188">
        <f t="shared" si="2"/>
        <v>0</v>
      </c>
      <c r="N25" s="189">
        <f>AVERAGE(M23:M25)</f>
        <v>0</v>
      </c>
      <c r="O25" s="183"/>
      <c r="P25" s="182"/>
      <c r="Q25" s="305">
        <v>4</v>
      </c>
    </row>
    <row r="26" spans="1:17" x14ac:dyDescent="0.25">
      <c r="A26" s="280" t="s">
        <v>517</v>
      </c>
      <c r="B26" s="680" t="s">
        <v>744</v>
      </c>
      <c r="C26" s="337" t="s">
        <v>518</v>
      </c>
      <c r="D26" s="319" t="s">
        <v>75</v>
      </c>
      <c r="E26" s="164">
        <f>'Data Collection Instrument'!$H$458</f>
        <v>0</v>
      </c>
      <c r="F26" s="165">
        <f>'Data Collection Instrument'!$H$466</f>
        <v>0</v>
      </c>
      <c r="G26" s="165"/>
      <c r="H26" s="165"/>
      <c r="I26" s="165"/>
      <c r="J26" s="165"/>
      <c r="K26" s="129">
        <f t="shared" si="0"/>
        <v>0</v>
      </c>
      <c r="L26" s="130">
        <f t="shared" si="1"/>
        <v>0</v>
      </c>
      <c r="M26" s="131">
        <f t="shared" si="2"/>
        <v>0</v>
      </c>
      <c r="N26" s="162"/>
      <c r="O26" s="163"/>
      <c r="P26" s="182"/>
      <c r="Q26" s="305">
        <v>2</v>
      </c>
    </row>
    <row r="27" spans="1:17" ht="14.4" thickBot="1" x14ac:dyDescent="0.3">
      <c r="A27" s="281"/>
      <c r="B27" s="681"/>
      <c r="C27" s="336" t="s">
        <v>519</v>
      </c>
      <c r="D27" s="320" t="s">
        <v>76</v>
      </c>
      <c r="E27" s="166">
        <f>'Data Collection Instrument'!$H$478</f>
        <v>0</v>
      </c>
      <c r="F27" s="167"/>
      <c r="G27" s="167"/>
      <c r="H27" s="167"/>
      <c r="I27" s="167"/>
      <c r="J27" s="167"/>
      <c r="K27" s="132">
        <f t="shared" si="0"/>
        <v>0</v>
      </c>
      <c r="L27" s="133">
        <f t="shared" si="1"/>
        <v>0</v>
      </c>
      <c r="M27" s="134">
        <f t="shared" si="2"/>
        <v>0</v>
      </c>
      <c r="N27" s="162"/>
      <c r="O27" s="163"/>
      <c r="P27" s="182"/>
      <c r="Q27" s="305">
        <v>1</v>
      </c>
    </row>
    <row r="28" spans="1:17" ht="14.4" thickBot="1" x14ac:dyDescent="0.3">
      <c r="A28" s="282"/>
      <c r="B28" s="682"/>
      <c r="C28" s="268" t="s">
        <v>520</v>
      </c>
      <c r="D28" s="321" t="s">
        <v>77</v>
      </c>
      <c r="E28" s="170">
        <f>'Data Collection Instrument'!$H$490</f>
        <v>0</v>
      </c>
      <c r="F28" s="171"/>
      <c r="G28" s="171"/>
      <c r="H28" s="171"/>
      <c r="I28" s="171"/>
      <c r="J28" s="171"/>
      <c r="K28" s="135">
        <f t="shared" si="0"/>
        <v>0</v>
      </c>
      <c r="L28" s="136">
        <f t="shared" si="1"/>
        <v>0</v>
      </c>
      <c r="M28" s="190">
        <f t="shared" si="2"/>
        <v>0</v>
      </c>
      <c r="N28" s="191">
        <f>AVERAGE(M26:M28)</f>
        <v>0</v>
      </c>
      <c r="O28" s="183"/>
      <c r="P28" s="182"/>
      <c r="Q28" s="305">
        <v>1</v>
      </c>
    </row>
    <row r="29" spans="1:17" x14ac:dyDescent="0.25">
      <c r="D29" s="304"/>
      <c r="P29" s="124" t="s">
        <v>521</v>
      </c>
      <c r="Q29" s="124">
        <f>SUM(Q11:Q28)</f>
        <v>48</v>
      </c>
    </row>
    <row r="30" spans="1:17" ht="16.5" hidden="1" customHeight="1" x14ac:dyDescent="0.25">
      <c r="D30" s="304"/>
    </row>
    <row r="31" spans="1:17" hidden="1" x14ac:dyDescent="0.25">
      <c r="D31" s="304"/>
    </row>
    <row r="32" spans="1:17" x14ac:dyDescent="0.25">
      <c r="D32" s="304"/>
    </row>
    <row r="33" spans="3:14" ht="24.6" customHeight="1" x14ac:dyDescent="0.25">
      <c r="C33" s="360" t="s">
        <v>56</v>
      </c>
      <c r="D33" s="361"/>
      <c r="E33" s="358" t="s">
        <v>525</v>
      </c>
      <c r="F33" s="358" t="s">
        <v>789</v>
      </c>
      <c r="G33" s="358" t="s">
        <v>790</v>
      </c>
      <c r="J33" s="425" t="s">
        <v>1022</v>
      </c>
      <c r="K33" s="426"/>
      <c r="L33" s="426"/>
      <c r="M33" s="426"/>
      <c r="N33" s="427"/>
    </row>
    <row r="34" spans="3:14" ht="14.4" thickBot="1" x14ac:dyDescent="0.3">
      <c r="C34" s="340" t="s">
        <v>499</v>
      </c>
      <c r="D34" s="359" t="s">
        <v>741</v>
      </c>
      <c r="E34" s="355">
        <f>N13</f>
        <v>0</v>
      </c>
      <c r="F34" s="356">
        <v>3</v>
      </c>
      <c r="G34" s="357">
        <f>E34*F34</f>
        <v>0</v>
      </c>
      <c r="J34" s="428" t="s">
        <v>959</v>
      </c>
      <c r="N34" s="429"/>
    </row>
    <row r="35" spans="3:14" ht="18" customHeight="1" thickBot="1" x14ac:dyDescent="0.3">
      <c r="C35" s="216" t="s">
        <v>503</v>
      </c>
      <c r="D35" s="322" t="s">
        <v>742</v>
      </c>
      <c r="E35" s="218">
        <f>N16</f>
        <v>0</v>
      </c>
      <c r="F35" s="219">
        <v>3</v>
      </c>
      <c r="G35" s="220">
        <f>E35*F35</f>
        <v>0</v>
      </c>
      <c r="J35" s="430" t="str">
        <f>IF('Data Collection Instrument'!D14=0,"-",'Data Collection Instrument'!D14)</f>
        <v>-</v>
      </c>
      <c r="K35" s="431"/>
      <c r="L35" s="431"/>
      <c r="M35" s="432"/>
      <c r="N35" s="433" t="str">
        <f>IF(ISERROR(COUNTIF('Data Collection Instrument'!H498:H516,"Yes")/COUNTIF('Data Collection Instrument'!H498:H516,"&lt;&gt;0")),"-",COUNTIF('Data Collection Instrument'!H498:H516,"Yes")/COUNTIF('Data Collection Instrument'!H498:H516,"&lt;&gt;0"))</f>
        <v>-</v>
      </c>
    </row>
    <row r="36" spans="3:14" ht="28.2" thickBot="1" x14ac:dyDescent="0.3">
      <c r="C36" s="217" t="s">
        <v>507</v>
      </c>
      <c r="D36" s="323" t="s">
        <v>751</v>
      </c>
      <c r="E36" s="218">
        <f>N22</f>
        <v>0</v>
      </c>
      <c r="F36" s="219">
        <v>6</v>
      </c>
      <c r="G36" s="220">
        <f>E36*F36</f>
        <v>0</v>
      </c>
      <c r="N36" s="435"/>
    </row>
    <row r="37" spans="3:14" ht="14.4" thickBot="1" x14ac:dyDescent="0.3">
      <c r="C37" s="286" t="s">
        <v>514</v>
      </c>
      <c r="D37" s="287" t="s">
        <v>743</v>
      </c>
      <c r="E37" s="218">
        <f>N25</f>
        <v>0</v>
      </c>
      <c r="F37" s="219">
        <v>3</v>
      </c>
      <c r="G37" s="220">
        <f>E37*F37</f>
        <v>0</v>
      </c>
    </row>
    <row r="38" spans="3:14" ht="28.2" thickBot="1" x14ac:dyDescent="0.3">
      <c r="C38" s="288" t="s">
        <v>517</v>
      </c>
      <c r="D38" s="289" t="s">
        <v>744</v>
      </c>
      <c r="E38" s="218">
        <f>N28</f>
        <v>0</v>
      </c>
      <c r="F38" s="219">
        <v>3</v>
      </c>
      <c r="G38" s="220">
        <f>E38*F38</f>
        <v>0</v>
      </c>
    </row>
    <row r="39" spans="3:14" x14ac:dyDescent="0.25">
      <c r="C39" s="221" t="s">
        <v>527</v>
      </c>
      <c r="D39" s="222"/>
      <c r="E39" s="223">
        <f>AVERAGE(E34:E38)</f>
        <v>0</v>
      </c>
      <c r="F39" s="222">
        <f>SUM(F34:F38)</f>
        <v>18</v>
      </c>
      <c r="G39" s="224">
        <f>SUM(G34:G38)</f>
        <v>0</v>
      </c>
    </row>
    <row r="40" spans="3:14" x14ac:dyDescent="0.25">
      <c r="C40" s="192"/>
      <c r="D40" s="192"/>
      <c r="E40" s="120"/>
      <c r="F40" s="120"/>
      <c r="G40" s="193">
        <f>G39/F39</f>
        <v>0</v>
      </c>
    </row>
    <row r="41" spans="3:14" x14ac:dyDescent="0.25">
      <c r="C41" s="194" t="s">
        <v>526</v>
      </c>
      <c r="D41" s="161"/>
      <c r="E41" s="161"/>
      <c r="F41" s="161"/>
      <c r="G41" s="195">
        <f>G40*5</f>
        <v>0</v>
      </c>
    </row>
    <row r="44" spans="3:14" x14ac:dyDescent="0.25">
      <c r="C44" s="124" t="s">
        <v>813</v>
      </c>
    </row>
    <row r="45" spans="3:14" x14ac:dyDescent="0.25">
      <c r="D45" s="126" t="str">
        <f>IF(G41=0,"-",IF(AND(G41&lt;&gt;0,G41&lt;2),"Nascent",IF(AND(G41&gt;=2,G41&lt;3),"Defined",IF(AND(G41&gt;=3,G41&lt;4),"Established",IF(AND(G41&gt;=4,G41&lt;5),"Institutionalized",IF(G41&gt;=5,"Optimized",""))))))</f>
        <v>-</v>
      </c>
    </row>
    <row r="47" spans="3:14" ht="42" thickBot="1" x14ac:dyDescent="0.3">
      <c r="F47" s="339" t="s">
        <v>758</v>
      </c>
      <c r="G47" s="339" t="s">
        <v>814</v>
      </c>
    </row>
    <row r="48" spans="3:14" ht="14.4" thickBot="1" x14ac:dyDescent="0.3">
      <c r="C48" s="213" t="str">
        <f t="shared" ref="C48:E52" si="3">C34</f>
        <v>D1</v>
      </c>
      <c r="D48" s="283" t="str">
        <f t="shared" si="3"/>
        <v>Data collection and reporting</v>
      </c>
      <c r="E48" s="214">
        <f t="shared" si="3"/>
        <v>0</v>
      </c>
      <c r="F48" s="214">
        <f>E48*5</f>
        <v>0</v>
      </c>
      <c r="G48" s="215" t="str">
        <f>IF(F48=0,"-",IF(AND(F48&lt;&gt;0,F48&lt;2),"Nascent",IF(AND(F48&gt;=2,F48&lt;3),"Defined",IF(AND(F48&gt;=3,F48&lt;4),"Established",IF(AND(F48&gt;=4,F48&lt;5),"Institutionalized",IF(F48&gt;=5,"Optimized",""))))))</f>
        <v>-</v>
      </c>
    </row>
    <row r="49" spans="1:10" ht="14.4" thickBot="1" x14ac:dyDescent="0.3">
      <c r="C49" s="216" t="str">
        <f t="shared" si="3"/>
        <v>D2</v>
      </c>
      <c r="D49" s="284" t="str">
        <f t="shared" si="3"/>
        <v>Data analysis and use</v>
      </c>
      <c r="E49" s="214">
        <f t="shared" si="3"/>
        <v>0</v>
      </c>
      <c r="F49" s="214">
        <f>E49*5</f>
        <v>0</v>
      </c>
      <c r="G49" s="215" t="str">
        <f>IF(F49=0,"-",IF(AND(F49&lt;&gt;0,F49&lt;2),"Nascent",IF(AND(F49&gt;=2,F49&lt;3),"Defined",IF(AND(F49&gt;=3,F49&lt;4),"Established",IF(AND(F49&gt;=4,F49&lt;5),"Institutionalized",IF(F49&gt;=5,"Optimized",""))))))</f>
        <v>-</v>
      </c>
    </row>
    <row r="50" spans="1:10" ht="28.2" thickBot="1" x14ac:dyDescent="0.3">
      <c r="C50" s="217" t="str">
        <f t="shared" si="3"/>
        <v>D3</v>
      </c>
      <c r="D50" s="285" t="str">
        <f t="shared" si="3"/>
        <v>Leadership, governance, and accountability</v>
      </c>
      <c r="E50" s="214">
        <f t="shared" si="3"/>
        <v>0</v>
      </c>
      <c r="F50" s="214">
        <f>E50*5</f>
        <v>0</v>
      </c>
      <c r="G50" s="215" t="str">
        <f>IF(F50=0,"-",IF(AND(F50&lt;&gt;0,F50&lt;2),"Nascent",IF(AND(F50&gt;=2,F50&lt;3),"Defined",IF(AND(F50&gt;=3,F50&lt;4),"Established",IF(AND(F50&gt;=4,F50&lt;5),"Institutionalized",IF(F50&gt;=5,"Optimized",""))))))</f>
        <v>-</v>
      </c>
    </row>
    <row r="51" spans="1:10" ht="14.4" thickBot="1" x14ac:dyDescent="0.3">
      <c r="C51" s="286" t="str">
        <f t="shared" si="3"/>
        <v>D4</v>
      </c>
      <c r="D51" s="287" t="str">
        <f t="shared" si="3"/>
        <v>Capacity building</v>
      </c>
      <c r="E51" s="214">
        <f>E37</f>
        <v>0</v>
      </c>
      <c r="F51" s="214">
        <f>E51*5</f>
        <v>0</v>
      </c>
      <c r="G51" s="215" t="str">
        <f>IF(F51=0,"-",IF(AND(F51&lt;&gt;0,F51&lt;2),"Nascent",IF(AND(F51&gt;=2,F51&lt;3),"Defined",IF(AND(F51&gt;=3,F51&lt;4),"Established",IF(AND(F51&gt;=4,F51&lt;5),"Institutionalized",IF(F51&gt;=5,"Optimized",""))))))</f>
        <v>-</v>
      </c>
    </row>
    <row r="52" spans="1:10" ht="28.2" thickBot="1" x14ac:dyDescent="0.3">
      <c r="C52" s="288" t="str">
        <f t="shared" si="3"/>
        <v>D5</v>
      </c>
      <c r="D52" s="289" t="str">
        <f t="shared" si="3"/>
        <v>Information and communications technology</v>
      </c>
      <c r="E52" s="214">
        <f t="shared" si="3"/>
        <v>0</v>
      </c>
      <c r="F52" s="214">
        <f>E52*5</f>
        <v>0</v>
      </c>
      <c r="G52" s="215" t="str">
        <f>IF(F52=0,"-",IF(AND(F52&lt;&gt;0,F52&lt;2),"Nascent",IF(AND(F52&gt;=2,F52&lt;3),"Defined",IF(AND(F52&gt;=3,F52&lt;4),"Established",IF(AND(F52&gt;=4,F52&lt;5),"Institutionalized",IF(F52&gt;=5,"Optimized",""))))))</f>
        <v>-</v>
      </c>
      <c r="J52" s="127"/>
    </row>
    <row r="53" spans="1:10" x14ac:dyDescent="0.25">
      <c r="J53" s="127"/>
    </row>
    <row r="60" spans="1:10" ht="14.4" thickBot="1" x14ac:dyDescent="0.3">
      <c r="A60" s="124" t="s">
        <v>528</v>
      </c>
    </row>
    <row r="61" spans="1:10" ht="27.6" x14ac:dyDescent="0.25">
      <c r="A61" s="649" t="str">
        <f>A11</f>
        <v>D1</v>
      </c>
      <c r="B61" s="676" t="str">
        <f>B11</f>
        <v>Data collection and reporting</v>
      </c>
      <c r="C61" s="199" t="str">
        <f>C11</f>
        <v>D1S1</v>
      </c>
      <c r="D61" s="290" t="str">
        <f>D11</f>
        <v>Data collection tools and workflow</v>
      </c>
      <c r="E61" s="200">
        <f t="shared" ref="E61:E78" si="4">M11</f>
        <v>0</v>
      </c>
      <c r="F61" s="201">
        <f t="shared" ref="F61:F78" si="5">E61*5</f>
        <v>0</v>
      </c>
      <c r="G61" s="202" t="str">
        <f t="shared" ref="G61:G78" si="6">IF(F61=0,"-",IF(AND(F61&lt;&gt;0,F61&lt;2),"Nascent",IF(AND(F61&gt;=2,F61&lt;3),"Defined",IF(AND(F61&gt;=3,F61&lt;4),"Established",IF(AND(F61&gt;=4,F61&lt;5),"Institutionalized",IF(F61&gt;=5,"Optimized",""))))))</f>
        <v>-</v>
      </c>
    </row>
    <row r="62" spans="1:10" x14ac:dyDescent="0.25">
      <c r="A62" s="650"/>
      <c r="B62" s="677"/>
      <c r="C62" s="158" t="str">
        <f t="shared" ref="C62:D74" si="7">C12</f>
        <v>D1S2</v>
      </c>
      <c r="D62" s="291" t="str">
        <f t="shared" si="7"/>
        <v xml:space="preserve">Reporting </v>
      </c>
      <c r="E62" s="125">
        <f t="shared" si="4"/>
        <v>0</v>
      </c>
      <c r="F62" s="128">
        <f t="shared" si="5"/>
        <v>0</v>
      </c>
      <c r="G62" s="203" t="str">
        <f t="shared" si="6"/>
        <v>-</v>
      </c>
    </row>
    <row r="63" spans="1:10" ht="14.4" thickBot="1" x14ac:dyDescent="0.3">
      <c r="A63" s="651"/>
      <c r="B63" s="678"/>
      <c r="C63" s="196" t="str">
        <f t="shared" si="7"/>
        <v>D1S3</v>
      </c>
      <c r="D63" s="292" t="str">
        <f t="shared" si="7"/>
        <v>Data quality</v>
      </c>
      <c r="E63" s="197">
        <f t="shared" si="4"/>
        <v>0</v>
      </c>
      <c r="F63" s="198">
        <f t="shared" si="5"/>
        <v>0</v>
      </c>
      <c r="G63" s="204" t="str">
        <f t="shared" si="6"/>
        <v>-</v>
      </c>
    </row>
    <row r="64" spans="1:10" ht="27.6" x14ac:dyDescent="0.25">
      <c r="A64" s="652" t="str">
        <f>A14</f>
        <v>D2</v>
      </c>
      <c r="B64" s="673" t="str">
        <f>B14</f>
        <v>Data analysis and use</v>
      </c>
      <c r="C64" s="205" t="str">
        <f t="shared" si="7"/>
        <v>D2S1</v>
      </c>
      <c r="D64" s="293" t="str">
        <f t="shared" si="7"/>
        <v>Data integration and exchange</v>
      </c>
      <c r="E64" s="200">
        <f t="shared" si="4"/>
        <v>0</v>
      </c>
      <c r="F64" s="201">
        <f t="shared" si="5"/>
        <v>0</v>
      </c>
      <c r="G64" s="202" t="str">
        <f t="shared" si="6"/>
        <v>-</v>
      </c>
    </row>
    <row r="65" spans="1:7" x14ac:dyDescent="0.25">
      <c r="A65" s="653"/>
      <c r="B65" s="674"/>
      <c r="C65" s="180" t="str">
        <f t="shared" si="7"/>
        <v>D2S2</v>
      </c>
      <c r="D65" s="294" t="str">
        <f t="shared" si="7"/>
        <v>Analytics and visualization</v>
      </c>
      <c r="E65" s="125">
        <f t="shared" si="4"/>
        <v>0</v>
      </c>
      <c r="F65" s="128">
        <f t="shared" si="5"/>
        <v>0</v>
      </c>
      <c r="G65" s="203" t="str">
        <f t="shared" si="6"/>
        <v>-</v>
      </c>
    </row>
    <row r="66" spans="1:7" ht="28.2" thickBot="1" x14ac:dyDescent="0.3">
      <c r="A66" s="654"/>
      <c r="B66" s="675"/>
      <c r="C66" s="206" t="str">
        <f t="shared" si="7"/>
        <v>D2S3</v>
      </c>
      <c r="D66" s="295" t="str">
        <f t="shared" si="7"/>
        <v>Dissemination and communication</v>
      </c>
      <c r="E66" s="197">
        <f t="shared" si="4"/>
        <v>0</v>
      </c>
      <c r="F66" s="198">
        <f t="shared" si="5"/>
        <v>0</v>
      </c>
      <c r="G66" s="204" t="str">
        <f t="shared" si="6"/>
        <v>-</v>
      </c>
    </row>
    <row r="67" spans="1:7" x14ac:dyDescent="0.25">
      <c r="A67" s="655" t="str">
        <f>A17</f>
        <v>D3</v>
      </c>
      <c r="B67" s="670" t="str">
        <f>B17</f>
        <v>Leadership, governance, and accountability</v>
      </c>
      <c r="C67" s="207" t="str">
        <f t="shared" si="7"/>
        <v>D3S1</v>
      </c>
      <c r="D67" s="296" t="str">
        <f t="shared" si="7"/>
        <v>Data use guidance</v>
      </c>
      <c r="E67" s="200">
        <f t="shared" si="4"/>
        <v>0</v>
      </c>
      <c r="F67" s="201">
        <f t="shared" si="5"/>
        <v>0</v>
      </c>
      <c r="G67" s="202" t="str">
        <f t="shared" si="6"/>
        <v>-</v>
      </c>
    </row>
    <row r="68" spans="1:7" x14ac:dyDescent="0.25">
      <c r="A68" s="656"/>
      <c r="B68" s="671"/>
      <c r="C68" s="159" t="str">
        <f t="shared" si="7"/>
        <v>D3S2</v>
      </c>
      <c r="D68" s="297" t="str">
        <f t="shared" si="7"/>
        <v>Data access and sharing</v>
      </c>
      <c r="E68" s="125">
        <f t="shared" si="4"/>
        <v>0</v>
      </c>
      <c r="F68" s="128">
        <f t="shared" si="5"/>
        <v>0</v>
      </c>
      <c r="G68" s="203" t="str">
        <f t="shared" si="6"/>
        <v>-</v>
      </c>
    </row>
    <row r="69" spans="1:7" ht="27.6" x14ac:dyDescent="0.25">
      <c r="A69" s="656"/>
      <c r="B69" s="671"/>
      <c r="C69" s="159" t="str">
        <f t="shared" si="7"/>
        <v>D3S3</v>
      </c>
      <c r="D69" s="297" t="str">
        <f t="shared" si="7"/>
        <v>Organizational structure and function</v>
      </c>
      <c r="E69" s="125">
        <f t="shared" si="4"/>
        <v>0</v>
      </c>
      <c r="F69" s="128">
        <f t="shared" si="5"/>
        <v>0</v>
      </c>
      <c r="G69" s="203" t="str">
        <f t="shared" si="6"/>
        <v>-</v>
      </c>
    </row>
    <row r="70" spans="1:7" x14ac:dyDescent="0.25">
      <c r="A70" s="656"/>
      <c r="B70" s="671"/>
      <c r="C70" s="159" t="str">
        <f t="shared" si="7"/>
        <v>D3S4</v>
      </c>
      <c r="D70" s="297" t="str">
        <f t="shared" si="7"/>
        <v>Leadership and coordination</v>
      </c>
      <c r="E70" s="125">
        <f t="shared" si="4"/>
        <v>0</v>
      </c>
      <c r="F70" s="128">
        <f t="shared" si="5"/>
        <v>0</v>
      </c>
      <c r="G70" s="203" t="str">
        <f t="shared" si="6"/>
        <v>-</v>
      </c>
    </row>
    <row r="71" spans="1:7" ht="27.6" x14ac:dyDescent="0.25">
      <c r="A71" s="656"/>
      <c r="B71" s="671"/>
      <c r="C71" s="159" t="str">
        <f t="shared" si="7"/>
        <v>D3S5</v>
      </c>
      <c r="D71" s="297" t="str">
        <f t="shared" si="7"/>
        <v>Monitoring, evaluation, and learning</v>
      </c>
      <c r="E71" s="125">
        <f t="shared" si="4"/>
        <v>0</v>
      </c>
      <c r="F71" s="128">
        <f t="shared" si="5"/>
        <v>0</v>
      </c>
      <c r="G71" s="203" t="str">
        <f t="shared" si="6"/>
        <v>-</v>
      </c>
    </row>
    <row r="72" spans="1:7" ht="14.4" thickBot="1" x14ac:dyDescent="0.3">
      <c r="A72" s="657"/>
      <c r="B72" s="672"/>
      <c r="C72" s="208" t="str">
        <f t="shared" si="7"/>
        <v>D3S6</v>
      </c>
      <c r="D72" s="298" t="str">
        <f t="shared" si="7"/>
        <v>Financial resources</v>
      </c>
      <c r="E72" s="197">
        <f t="shared" si="4"/>
        <v>0</v>
      </c>
      <c r="F72" s="198">
        <f t="shared" si="5"/>
        <v>0</v>
      </c>
      <c r="G72" s="204" t="str">
        <f t="shared" si="6"/>
        <v>-</v>
      </c>
    </row>
    <row r="73" spans="1:7" ht="14.4" thickBot="1" x14ac:dyDescent="0.3">
      <c r="A73" s="658" t="str">
        <f>A23</f>
        <v>D4</v>
      </c>
      <c r="B73" s="667" t="str">
        <f>B23</f>
        <v>Capacity building</v>
      </c>
      <c r="C73" s="209" t="str">
        <f t="shared" si="7"/>
        <v>D4S1</v>
      </c>
      <c r="D73" s="299" t="str">
        <f t="shared" si="7"/>
        <v>Data interpretation</v>
      </c>
      <c r="E73" s="200">
        <f t="shared" si="4"/>
        <v>0</v>
      </c>
      <c r="F73" s="201">
        <f t="shared" si="5"/>
        <v>0</v>
      </c>
      <c r="G73" s="202" t="str">
        <f t="shared" si="6"/>
        <v>-</v>
      </c>
    </row>
    <row r="74" spans="1:7" ht="27.6" x14ac:dyDescent="0.25">
      <c r="A74" s="659"/>
      <c r="B74" s="668"/>
      <c r="C74" s="209" t="str">
        <f t="shared" si="7"/>
        <v>D4S2</v>
      </c>
      <c r="D74" s="299" t="str">
        <f t="shared" si="7"/>
        <v>Skill and knowledge development</v>
      </c>
      <c r="E74" s="419">
        <f t="shared" si="4"/>
        <v>0</v>
      </c>
      <c r="F74" s="420">
        <f>E74*5</f>
        <v>0</v>
      </c>
      <c r="G74" s="421" t="str">
        <f>IF(F74=0,"-",IF(AND(F74&lt;&gt;0,F74&lt;2),"Nascent",IF(AND(F74&gt;=2,F74&lt;3),"Defined",IF(AND(F74&gt;=3,F74&lt;4),"Established",IF(AND(F74&gt;=4,F74&lt;5),"Institutionalized",IF(F74&gt;=5,"Optimized",""))))))</f>
        <v>-</v>
      </c>
    </row>
    <row r="75" spans="1:7" ht="14.4" thickBot="1" x14ac:dyDescent="0.3">
      <c r="A75" s="660"/>
      <c r="B75" s="669"/>
      <c r="C75" s="210" t="str">
        <f t="shared" ref="C75:D78" si="8">C25</f>
        <v>D4S3</v>
      </c>
      <c r="D75" s="300" t="str">
        <f t="shared" si="8"/>
        <v>Decision making ability</v>
      </c>
      <c r="E75" s="197">
        <f t="shared" si="4"/>
        <v>0</v>
      </c>
      <c r="F75" s="198">
        <f t="shared" si="5"/>
        <v>0</v>
      </c>
      <c r="G75" s="204" t="str">
        <f>IF(F75=0,"-",IF(AND(F75&lt;&gt;0,F75&lt;2),"Nascent",IF(AND(F75&gt;=2,F75&lt;3),"Defined",IF(AND(F75&gt;=3,F75&lt;4),"Established",IF(AND(F75&gt;=4,F75&lt;5),"Institutionalized",IF(F75&gt;=5,"Optimized",""))))))</f>
        <v>-</v>
      </c>
    </row>
    <row r="76" spans="1:7" x14ac:dyDescent="0.25">
      <c r="A76" s="661" t="str">
        <f>A26</f>
        <v>D5</v>
      </c>
      <c r="B76" s="664" t="str">
        <f>B26</f>
        <v>Information and communications technology</v>
      </c>
      <c r="C76" s="211" t="str">
        <f t="shared" si="8"/>
        <v>D5S1</v>
      </c>
      <c r="D76" s="301" t="str">
        <f t="shared" si="8"/>
        <v>Hardware</v>
      </c>
      <c r="E76" s="200">
        <f t="shared" si="4"/>
        <v>0</v>
      </c>
      <c r="F76" s="201">
        <f t="shared" si="5"/>
        <v>0</v>
      </c>
      <c r="G76" s="202" t="str">
        <f t="shared" si="6"/>
        <v>-</v>
      </c>
    </row>
    <row r="77" spans="1:7" x14ac:dyDescent="0.25">
      <c r="A77" s="662"/>
      <c r="B77" s="665"/>
      <c r="C77" s="160" t="str">
        <f t="shared" si="8"/>
        <v>D5S2</v>
      </c>
      <c r="D77" s="302" t="str">
        <f t="shared" si="8"/>
        <v>Network and connectivity</v>
      </c>
      <c r="E77" s="125">
        <f t="shared" si="4"/>
        <v>0</v>
      </c>
      <c r="F77" s="128">
        <f t="shared" si="5"/>
        <v>0</v>
      </c>
      <c r="G77" s="203" t="str">
        <f t="shared" si="6"/>
        <v>-</v>
      </c>
    </row>
    <row r="78" spans="1:7" ht="14.4" thickBot="1" x14ac:dyDescent="0.3">
      <c r="A78" s="663"/>
      <c r="B78" s="666"/>
      <c r="C78" s="212" t="str">
        <f t="shared" si="8"/>
        <v>D5S3</v>
      </c>
      <c r="D78" s="303" t="str">
        <f t="shared" si="8"/>
        <v>ICT business infrastructure</v>
      </c>
      <c r="E78" s="197">
        <f t="shared" si="4"/>
        <v>0</v>
      </c>
      <c r="F78" s="198">
        <f t="shared" si="5"/>
        <v>0</v>
      </c>
      <c r="G78" s="204" t="str">
        <f t="shared" si="6"/>
        <v>-</v>
      </c>
    </row>
    <row r="88" spans="1:5" hidden="1" x14ac:dyDescent="0.25">
      <c r="A88" s="424" t="s">
        <v>1021</v>
      </c>
    </row>
    <row r="89" spans="1:5" hidden="1" x14ac:dyDescent="0.25">
      <c r="A89" s="124" t="s">
        <v>772</v>
      </c>
      <c r="E89" s="341"/>
    </row>
    <row r="90" spans="1:5" hidden="1" x14ac:dyDescent="0.25">
      <c r="A90" s="121" t="s">
        <v>113</v>
      </c>
      <c r="E90" s="413"/>
    </row>
    <row r="91" spans="1:5" hidden="1" x14ac:dyDescent="0.25">
      <c r="A91" s="121" t="s">
        <v>84</v>
      </c>
    </row>
    <row r="92" spans="1:5" hidden="1" x14ac:dyDescent="0.25">
      <c r="A92" s="121" t="s">
        <v>769</v>
      </c>
    </row>
    <row r="93" spans="1:5" hidden="1" x14ac:dyDescent="0.25">
      <c r="A93" s="121" t="s">
        <v>90</v>
      </c>
    </row>
    <row r="94" spans="1:5" hidden="1" x14ac:dyDescent="0.25">
      <c r="A94" s="121" t="s">
        <v>94</v>
      </c>
    </row>
    <row r="95" spans="1:5" hidden="1" x14ac:dyDescent="0.25">
      <c r="A95" s="121" t="s">
        <v>98</v>
      </c>
    </row>
    <row r="96" spans="1:5" hidden="1" x14ac:dyDescent="0.25">
      <c r="A96" s="121" t="s">
        <v>102</v>
      </c>
    </row>
    <row r="97" spans="1:1" hidden="1" x14ac:dyDescent="0.25">
      <c r="A97" s="121" t="s">
        <v>770</v>
      </c>
    </row>
    <row r="98" spans="1:1" hidden="1" x14ac:dyDescent="0.25">
      <c r="A98" s="121" t="s">
        <v>771</v>
      </c>
    </row>
    <row r="99" spans="1:1" hidden="1" x14ac:dyDescent="0.25">
      <c r="A99" s="121" t="s">
        <v>110</v>
      </c>
    </row>
    <row r="100" spans="1:1" hidden="1" x14ac:dyDescent="0.25">
      <c r="A100" s="121" t="s">
        <v>188</v>
      </c>
    </row>
    <row r="101" spans="1:1" hidden="1" x14ac:dyDescent="0.25">
      <c r="A101" s="341" t="s">
        <v>773</v>
      </c>
    </row>
    <row r="102" spans="1:1" hidden="1" x14ac:dyDescent="0.25"/>
    <row r="103" spans="1:1" hidden="1" x14ac:dyDescent="0.25"/>
    <row r="104" spans="1:1" hidden="1" x14ac:dyDescent="0.25">
      <c r="A104" s="124" t="s">
        <v>774</v>
      </c>
    </row>
    <row r="105" spans="1:1" hidden="1" x14ac:dyDescent="0.25">
      <c r="A105" s="341" t="s">
        <v>775</v>
      </c>
    </row>
    <row r="106" spans="1:1" hidden="1" x14ac:dyDescent="0.25">
      <c r="A106" s="341" t="s">
        <v>776</v>
      </c>
    </row>
    <row r="107" spans="1:1" hidden="1" x14ac:dyDescent="0.25">
      <c r="A107" s="341" t="s">
        <v>777</v>
      </c>
    </row>
    <row r="108" spans="1:1" hidden="1" x14ac:dyDescent="0.25">
      <c r="A108" s="341" t="s">
        <v>778</v>
      </c>
    </row>
    <row r="109" spans="1:1" hidden="1" x14ac:dyDescent="0.25">
      <c r="A109" s="341" t="s">
        <v>779</v>
      </c>
    </row>
  </sheetData>
  <mergeCells count="16">
    <mergeCell ref="A1:Q1"/>
    <mergeCell ref="B26:B28"/>
    <mergeCell ref="B14:B16"/>
    <mergeCell ref="B11:B13"/>
    <mergeCell ref="B17:B22"/>
    <mergeCell ref="B23:B25"/>
    <mergeCell ref="B76:B78"/>
    <mergeCell ref="B73:B75"/>
    <mergeCell ref="B67:B72"/>
    <mergeCell ref="B64:B66"/>
    <mergeCell ref="B61:B63"/>
    <mergeCell ref="A61:A63"/>
    <mergeCell ref="A64:A66"/>
    <mergeCell ref="A67:A72"/>
    <mergeCell ref="A73:A75"/>
    <mergeCell ref="A76:A78"/>
  </mergeCells>
  <pageMargins left="0.5" right="0.5" top="0.5" bottom="0.25" header="0" footer="0"/>
  <pageSetup scale="66"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CE3"/>
  <sheetViews>
    <sheetView workbookViewId="0"/>
  </sheetViews>
  <sheetFormatPr defaultColWidth="8.796875" defaultRowHeight="13.8" x14ac:dyDescent="0.25"/>
  <sheetData>
    <row r="1" spans="1:83" x14ac:dyDescent="0.25">
      <c r="A1" s="7" t="s">
        <v>531</v>
      </c>
      <c r="B1" s="8" t="s">
        <v>532</v>
      </c>
      <c r="C1" s="8" t="s">
        <v>534</v>
      </c>
      <c r="D1" s="8" t="s">
        <v>535</v>
      </c>
      <c r="E1" s="8" t="s">
        <v>533</v>
      </c>
      <c r="F1" s="8" t="s">
        <v>763</v>
      </c>
      <c r="G1" s="8" t="s">
        <v>780</v>
      </c>
      <c r="H1" s="8" t="s">
        <v>781</v>
      </c>
      <c r="I1" s="8" t="s">
        <v>536</v>
      </c>
      <c r="J1" s="8" t="s">
        <v>782</v>
      </c>
      <c r="K1" s="8" t="s">
        <v>783</v>
      </c>
      <c r="L1" s="8" t="s">
        <v>784</v>
      </c>
      <c r="M1" s="8" t="s">
        <v>785</v>
      </c>
      <c r="N1" s="8" t="s">
        <v>786</v>
      </c>
      <c r="O1" s="8" t="s">
        <v>787</v>
      </c>
      <c r="P1" s="8" t="s">
        <v>788</v>
      </c>
      <c r="Q1" s="5" t="s">
        <v>452</v>
      </c>
      <c r="R1" s="5" t="s">
        <v>453</v>
      </c>
      <c r="S1" s="5" t="s">
        <v>454</v>
      </c>
      <c r="T1" s="5" t="s">
        <v>455</v>
      </c>
      <c r="U1" s="5" t="s">
        <v>456</v>
      </c>
      <c r="V1" s="5" t="s">
        <v>457</v>
      </c>
      <c r="W1" s="5" t="s">
        <v>458</v>
      </c>
      <c r="X1" s="5" t="s">
        <v>459</v>
      </c>
      <c r="Y1" s="5" t="s">
        <v>460</v>
      </c>
      <c r="Z1" s="6" t="s">
        <v>461</v>
      </c>
      <c r="AA1" s="6" t="s">
        <v>462</v>
      </c>
      <c r="AB1" s="5" t="s">
        <v>463</v>
      </c>
      <c r="AC1" s="5" t="s">
        <v>464</v>
      </c>
      <c r="AD1" s="5" t="s">
        <v>465</v>
      </c>
      <c r="AE1" s="5" t="s">
        <v>466</v>
      </c>
      <c r="AF1" s="5" t="s">
        <v>467</v>
      </c>
      <c r="AG1" s="5" t="s">
        <v>468</v>
      </c>
      <c r="AH1" s="5" t="s">
        <v>469</v>
      </c>
      <c r="AI1" s="5" t="s">
        <v>470</v>
      </c>
      <c r="AJ1" s="5" t="s">
        <v>471</v>
      </c>
      <c r="AK1" s="5" t="s">
        <v>472</v>
      </c>
      <c r="AL1" s="5" t="s">
        <v>473</v>
      </c>
      <c r="AM1" s="5" t="s">
        <v>474</v>
      </c>
      <c r="AN1" s="5" t="s">
        <v>475</v>
      </c>
      <c r="AO1" s="5" t="s">
        <v>476</v>
      </c>
      <c r="AP1" s="5" t="s">
        <v>477</v>
      </c>
      <c r="AQ1" s="5" t="s">
        <v>478</v>
      </c>
      <c r="AR1" s="5" t="s">
        <v>479</v>
      </c>
      <c r="AS1" s="5" t="s">
        <v>480</v>
      </c>
      <c r="AT1" s="5" t="s">
        <v>481</v>
      </c>
      <c r="AU1" s="5" t="s">
        <v>482</v>
      </c>
      <c r="AV1" s="5" t="s">
        <v>483</v>
      </c>
      <c r="AW1" s="5" t="s">
        <v>484</v>
      </c>
      <c r="AX1" s="5" t="s">
        <v>485</v>
      </c>
      <c r="AY1" s="5" t="s">
        <v>486</v>
      </c>
      <c r="AZ1" s="5" t="s">
        <v>487</v>
      </c>
      <c r="BA1" s="5" t="s">
        <v>488</v>
      </c>
      <c r="BB1" s="5" t="s">
        <v>489</v>
      </c>
      <c r="BC1" s="5" t="s">
        <v>490</v>
      </c>
      <c r="BD1" s="5" t="s">
        <v>491</v>
      </c>
      <c r="BE1" s="5" t="s">
        <v>995</v>
      </c>
      <c r="BF1" s="5" t="s">
        <v>996</v>
      </c>
      <c r="BG1" s="5" t="s">
        <v>997</v>
      </c>
      <c r="BH1" s="5" t="s">
        <v>998</v>
      </c>
      <c r="BI1" s="5" t="s">
        <v>492</v>
      </c>
      <c r="BJ1" s="5" t="s">
        <v>493</v>
      </c>
      <c r="BK1" s="5" t="s">
        <v>494</v>
      </c>
      <c r="BL1" s="5" t="s">
        <v>495</v>
      </c>
      <c r="BM1" s="5" t="s">
        <v>999</v>
      </c>
      <c r="BN1" s="5" t="s">
        <v>1000</v>
      </c>
      <c r="BO1" s="5" t="s">
        <v>1001</v>
      </c>
      <c r="BP1" s="5" t="s">
        <v>1002</v>
      </c>
      <c r="BQ1" s="5" t="s">
        <v>1003</v>
      </c>
      <c r="BR1" s="5" t="s">
        <v>1004</v>
      </c>
      <c r="BS1" s="5" t="s">
        <v>1005</v>
      </c>
      <c r="BT1" s="5" t="s">
        <v>1006</v>
      </c>
      <c r="BU1" s="5" t="s">
        <v>1007</v>
      </c>
      <c r="BV1" s="5" t="s">
        <v>1008</v>
      </c>
      <c r="BW1" s="5" t="s">
        <v>1009</v>
      </c>
      <c r="BX1" s="5" t="s">
        <v>1010</v>
      </c>
      <c r="BY1" s="5" t="s">
        <v>1011</v>
      </c>
      <c r="BZ1" s="5" t="s">
        <v>1012</v>
      </c>
      <c r="CA1" s="5" t="s">
        <v>1013</v>
      </c>
      <c r="CB1" s="5" t="s">
        <v>1014</v>
      </c>
      <c r="CC1" s="5" t="s">
        <v>1015</v>
      </c>
      <c r="CD1" s="5" t="s">
        <v>1016</v>
      </c>
      <c r="CE1" s="5" t="s">
        <v>1017</v>
      </c>
    </row>
    <row r="2" spans="1:83" x14ac:dyDescent="0.25">
      <c r="A2" s="7" t="str">
        <f>IF('Data Collection Instrument'!B14="","-",'Data Collection Instrument'!B14)</f>
        <v>-</v>
      </c>
      <c r="B2" s="7" t="str">
        <f>IF('Data Collection Instrument'!B7="","-",'Data Collection Instrument'!B7)</f>
        <v>-</v>
      </c>
      <c r="C2" s="7" t="str">
        <f>IF('Data Collection Instrument'!B15="","-",'Data Collection Instrument'!B15)</f>
        <v>-</v>
      </c>
      <c r="D2" s="7" t="str">
        <f>IF('Data Collection Instrument'!B16="","-",'Data Collection Instrument'!B16)</f>
        <v>-</v>
      </c>
      <c r="E2" s="7" t="str">
        <f>IF('Data Collection Instrument'!B17="","-",'Data Collection Instrument'!B17)</f>
        <v>-</v>
      </c>
      <c r="F2" s="7" t="str">
        <f>IF('Data Collection Instrument'!D14="","-",'Data Collection Instrument'!D14)</f>
        <v>-</v>
      </c>
      <c r="G2" s="7" t="str">
        <f>IF('Data Collection Instrument'!D15="","-",'Data Collection Instrument'!D15)</f>
        <v>-</v>
      </c>
      <c r="H2" s="7" t="str">
        <f>IF('Data Collection Instrument'!D16="","-",'Data Collection Instrument'!D16)</f>
        <v>-</v>
      </c>
      <c r="I2" s="7" t="str">
        <f>IF('Data Collection Instrument'!D17="","-",'Data Collection Instrument'!D17)</f>
        <v>-</v>
      </c>
      <c r="J2" s="7" t="str">
        <f>IF('Data Collection Instrument'!B8="","-",'Data Collection Instrument'!B8)</f>
        <v>-</v>
      </c>
      <c r="K2" s="7" t="str">
        <f>IF('Data Collection Instrument'!D8="","-",'Data Collection Instrument'!D8)</f>
        <v>-</v>
      </c>
      <c r="L2" s="7" t="str">
        <f>IF('Data Collection Instrument'!F8="","-",'Data Collection Instrument'!F8)</f>
        <v>-</v>
      </c>
      <c r="M2" s="7" t="str">
        <f>IF('Data Collection Instrument'!C21="","-",'Data Collection Instrument'!C21)</f>
        <v>-</v>
      </c>
      <c r="N2" s="7" t="str">
        <f>IF('Data Collection Instrument'!C22="","-",'Data Collection Instrument'!C22)</f>
        <v>-</v>
      </c>
      <c r="O2" s="7" t="str">
        <f>IF('Data Collection Instrument'!E21="","-",'Data Collection Instrument'!E21)</f>
        <v>-</v>
      </c>
      <c r="P2" s="7" t="str">
        <f>IF('Data Collection Instrument'!E22="","-",'Data Collection Instrument'!E22)</f>
        <v>-</v>
      </c>
      <c r="Q2" s="4" t="str">
        <f>IF('Data Collection Instrument'!$H$39=0,"-",'Data Collection Instrument'!$H$39)</f>
        <v>-</v>
      </c>
      <c r="R2" s="4" t="str">
        <f>IF('Data Collection Instrument'!$H$47=0,"-",'Data Collection Instrument'!$H$47)</f>
        <v>-</v>
      </c>
      <c r="S2" s="4" t="str">
        <f>IF('Data Collection Instrument'!$H$55=0,"-",'Data Collection Instrument'!$H$55)</f>
        <v>-</v>
      </c>
      <c r="T2" s="4" t="str">
        <f>IF('Data Collection Instrument'!$H$63=0,"-",'Data Collection Instrument'!$H$63)</f>
        <v>-</v>
      </c>
      <c r="U2" s="4" t="str">
        <f>IF('Data Collection Instrument'!$H$71=0,"-",'Data Collection Instrument'!$H$71)</f>
        <v>-</v>
      </c>
      <c r="V2" s="4" t="str">
        <f>IF('Data Collection Instrument'!$H$79=0,"-",'Data Collection Instrument'!$H$79)</f>
        <v>-</v>
      </c>
      <c r="W2" s="4" t="str">
        <f>IF('Data Collection Instrument'!$H$91=0,"-",'Data Collection Instrument'!$H$91)</f>
        <v>-</v>
      </c>
      <c r="X2" s="4" t="str">
        <f>IF('Data Collection Instrument'!$H$99=0,"-",'Data Collection Instrument'!$H$99)</f>
        <v>-</v>
      </c>
      <c r="Y2" s="4" t="str">
        <f>IF('Data Collection Instrument'!$H$107=0,"-",'Data Collection Instrument'!$H$107)</f>
        <v>-</v>
      </c>
      <c r="Z2" s="4" t="str">
        <f>IF('Data Collection Instrument'!$H$119=0,"-",'Data Collection Instrument'!$H$119)</f>
        <v>-</v>
      </c>
      <c r="AA2" s="4" t="str">
        <f>IF('Data Collection Instrument'!$H$127=0,"-",'Data Collection Instrument'!$H$127)</f>
        <v>-</v>
      </c>
      <c r="AB2" s="4" t="str">
        <f>IF('Data Collection Instrument'!$H$141=0,"-",'Data Collection Instrument'!$H$141)</f>
        <v>-</v>
      </c>
      <c r="AC2" s="4" t="str">
        <f>IF('Data Collection Instrument'!$H$149=0,"-",'Data Collection Instrument'!$H$149)</f>
        <v>-</v>
      </c>
      <c r="AD2" s="4" t="str">
        <f>IF('Data Collection Instrument'!$H$157=0,"-",'Data Collection Instrument'!$H$157)</f>
        <v>-</v>
      </c>
      <c r="AE2" s="4" t="str">
        <f>IF('Data Collection Instrument'!$H$165=0,"-",'Data Collection Instrument'!$H$165)</f>
        <v>-</v>
      </c>
      <c r="AF2" s="4" t="str">
        <f>IF('Data Collection Instrument'!$H$177=0,"-",'Data Collection Instrument'!$H$177)</f>
        <v>-</v>
      </c>
      <c r="AG2" s="4" t="str">
        <f>IF('Data Collection Instrument'!$H$185=0,"-",'Data Collection Instrument'!$H$185)</f>
        <v>-</v>
      </c>
      <c r="AH2" s="4" t="str">
        <f>IF('Data Collection Instrument'!$H$193=0,"-",'Data Collection Instrument'!$H$193)</f>
        <v>-</v>
      </c>
      <c r="AI2" s="4" t="str">
        <f>IF('Data Collection Instrument'!$H$201=0,"-",'Data Collection Instrument'!$H$201)</f>
        <v>-</v>
      </c>
      <c r="AJ2" s="4" t="str">
        <f>IF('Data Collection Instrument'!$H$213=0,"-",'Data Collection Instrument'!$H$213)</f>
        <v>-</v>
      </c>
      <c r="AK2" s="4" t="str">
        <f>IF('Data Collection Instrument'!$H$221=0,"-",'Data Collection Instrument'!$H$221)</f>
        <v>-</v>
      </c>
      <c r="AL2" s="4" t="str">
        <f>IF('Data Collection Instrument'!$H$235=0,"-",'Data Collection Instrument'!$H$235)</f>
        <v>-</v>
      </c>
      <c r="AM2" s="4" t="str">
        <f>IF('Data Collection Instrument'!$H$247=0,"-",'Data Collection Instrument'!$H$247)</f>
        <v>-</v>
      </c>
      <c r="AN2" s="4" t="str">
        <f>IF('Data Collection Instrument'!$H$259=0,"-",'Data Collection Instrument'!$H$259)</f>
        <v>-</v>
      </c>
      <c r="AO2" s="4" t="str">
        <f>IF('Data Collection Instrument'!$H$271=0,"-",'Data Collection Instrument'!$H$271)</f>
        <v>-</v>
      </c>
      <c r="AP2" s="4" t="str">
        <f>IF('Data Collection Instrument'!$H$279=0,"-",'Data Collection Instrument'!$H$279)</f>
        <v>-</v>
      </c>
      <c r="AQ2" s="4" t="str">
        <f>IF('Data Collection Instrument'!$H$291=0,"-",'Data Collection Instrument'!$H$291)</f>
        <v>-</v>
      </c>
      <c r="AR2" s="4" t="str">
        <f>IF('Data Collection Instrument'!$H$299=0,"-",'Data Collection Instrument'!$H$299)</f>
        <v>-</v>
      </c>
      <c r="AS2" s="4" t="str">
        <f>IF('Data Collection Instrument'!$H$307=0,"-",'Data Collection Instrument'!$H$307)</f>
        <v>-</v>
      </c>
      <c r="AT2" s="4" t="str">
        <f>IF('Data Collection Instrument'!$H$315=0,"-",'Data Collection Instrument'!$H$315)</f>
        <v>-</v>
      </c>
      <c r="AU2" s="4" t="str">
        <f>IF('Data Collection Instrument'!$H$327=0,"-",'Data Collection Instrument'!$H$327)</f>
        <v>-</v>
      </c>
      <c r="AV2" s="4" t="str">
        <f>IF('Data Collection Instrument'!$H$335=0,"-",'Data Collection Instrument'!$H$335)</f>
        <v>-</v>
      </c>
      <c r="AW2" s="4" t="str">
        <f>IF('Data Collection Instrument'!$H$349=0,"-",'Data Collection Instrument'!$H$349)</f>
        <v>-</v>
      </c>
      <c r="AX2" s="4" t="str">
        <f>IF('Data Collection Instrument'!$H$357=0,"-",'Data Collection Instrument'!$H$357)</f>
        <v>-</v>
      </c>
      <c r="AY2" s="4" t="str">
        <f>IF('Data Collection Instrument'!$H$365=0,"-",'Data Collection Instrument'!$H$365)</f>
        <v>-</v>
      </c>
      <c r="AZ2" s="4" t="str">
        <f>IF('Data Collection Instrument'!$H$377=0,"-",'Data Collection Instrument'!$H$377)</f>
        <v>-</v>
      </c>
      <c r="BA2" s="4" t="str">
        <f>IF('Data Collection Instrument'!$H$385=0,"-",'Data Collection Instrument'!$H$385)</f>
        <v>-</v>
      </c>
      <c r="BB2" s="4" t="str">
        <f>IF('Data Collection Instrument'!$H$393=0,"-",'Data Collection Instrument'!$H$393)</f>
        <v>-</v>
      </c>
      <c r="BC2" s="4" t="str">
        <f>IF('Data Collection Instrument'!$H$401=0,"-",'Data Collection Instrument'!$H$401)</f>
        <v>-</v>
      </c>
      <c r="BD2" s="4" t="str">
        <f>IF('Data Collection Instrument'!$H$409=0,"-",'Data Collection Instrument'!$H$409)</f>
        <v>-</v>
      </c>
      <c r="BE2" s="4" t="str">
        <f>IF('Data Collection Instrument'!$H$421=0,"-",'Data Collection Instrument'!$H$421)</f>
        <v>-</v>
      </c>
      <c r="BF2" s="4" t="str">
        <f>IF('Data Collection Instrument'!$H$429=0,"-",'Data Collection Instrument'!$H$429)</f>
        <v>-</v>
      </c>
      <c r="BG2" s="4" t="str">
        <f>IF('Data Collection Instrument'!$H$437=0,"-",'Data Collection Instrument'!$H$437)</f>
        <v>-</v>
      </c>
      <c r="BH2" s="4" t="str">
        <f>IF('Data Collection Instrument'!$H$445=0,"-",'Data Collection Instrument'!$H$445)</f>
        <v>-</v>
      </c>
      <c r="BI2" s="4" t="str">
        <f>IF('Data Collection Instrument'!$H$458=0,"-",'Data Collection Instrument'!$H$458)</f>
        <v>-</v>
      </c>
      <c r="BJ2" s="4" t="str">
        <f>IF('Data Collection Instrument'!$H$466=0,"-",'Data Collection Instrument'!$H$466)</f>
        <v>-</v>
      </c>
      <c r="BK2" s="4" t="str">
        <f>IF('Data Collection Instrument'!$H$478=0,"-",'Data Collection Instrument'!$H$478)</f>
        <v>-</v>
      </c>
      <c r="BL2" s="4" t="str">
        <f>IF('Data Collection Instrument'!$H$490=0,"-",'Data Collection Instrument'!$H$490)</f>
        <v>-</v>
      </c>
      <c r="BM2" t="str">
        <f>IF('Data Collection Instrument'!$H$498=0,"-",'Data Collection Instrument'!$H$498)</f>
        <v>-</v>
      </c>
      <c r="BN2" t="str">
        <f>IF('Data Collection Instrument'!$H$499=0,"-",'Data Collection Instrument'!$H$499)</f>
        <v>-</v>
      </c>
      <c r="BO2" t="str">
        <f>IF('Data Collection Instrument'!$H$500=0,"-",'Data Collection Instrument'!$H$500)</f>
        <v>-</v>
      </c>
      <c r="BP2" t="str">
        <f>IF('Data Collection Instrument'!$H$501=0,"-",'Data Collection Instrument'!$H$501)</f>
        <v>-</v>
      </c>
      <c r="BQ2" t="str">
        <f>IF('Data Collection Instrument'!$H$502=0,"-",'Data Collection Instrument'!$H$502)</f>
        <v>-</v>
      </c>
      <c r="BR2" t="str">
        <f>IF('Data Collection Instrument'!$H$503=0,"-",'Data Collection Instrument'!$H$503)</f>
        <v>-</v>
      </c>
      <c r="BS2" t="str">
        <f>IF('Data Collection Instrument'!$H$504=0,"-",'Data Collection Instrument'!$H$504)</f>
        <v>-</v>
      </c>
      <c r="BT2" t="str">
        <f>IF('Data Collection Instrument'!$H$505=0,"-",'Data Collection Instrument'!$H$505)</f>
        <v>-</v>
      </c>
      <c r="BU2" t="str">
        <f>IF('Data Collection Instrument'!$H$506=0,"-",'Data Collection Instrument'!$H$506)</f>
        <v>-</v>
      </c>
      <c r="BV2" t="str">
        <f>IF('Data Collection Instrument'!$H$507=0,"-",'Data Collection Instrument'!$H$507)</f>
        <v>-</v>
      </c>
      <c r="BW2" t="str">
        <f>IF('Data Collection Instrument'!$H$508=0,"-",'Data Collection Instrument'!$H$508)</f>
        <v>-</v>
      </c>
      <c r="BX2" t="str">
        <f>IF('Data Collection Instrument'!$H$509=0,"-",'Data Collection Instrument'!$H$509)</f>
        <v>-</v>
      </c>
      <c r="BY2" t="str">
        <f>IF('Data Collection Instrument'!$H$510=0,"-",'Data Collection Instrument'!$H$510)</f>
        <v>-</v>
      </c>
      <c r="BZ2" t="str">
        <f>IF('Data Collection Instrument'!$H$511=0,"-",'Data Collection Instrument'!$H$511)</f>
        <v>-</v>
      </c>
      <c r="CA2" t="str">
        <f>IF('Data Collection Instrument'!$H$512=0,"-",'Data Collection Instrument'!$H$512)</f>
        <v>-</v>
      </c>
      <c r="CB2" t="str">
        <f>IF('Data Collection Instrument'!$H$513=0,"-",'Data Collection Instrument'!$H$513)</f>
        <v>-</v>
      </c>
      <c r="CC2" t="str">
        <f>IF('Data Collection Instrument'!$H$514=0,"-",'Data Collection Instrument'!$H$514)</f>
        <v>-</v>
      </c>
      <c r="CD2" t="str">
        <f>IF('Data Collection Instrument'!$H$515=0,"-",'Data Collection Instrument'!$H$515)</f>
        <v>-</v>
      </c>
      <c r="CE2" t="str">
        <f>IF('Data Collection Instrument'!$H$516=0,"-",'Data Collection Instrument'!$H$516)</f>
        <v>-</v>
      </c>
    </row>
    <row r="3" spans="1:83" x14ac:dyDescent="0.25">
      <c r="BE3" s="4"/>
      <c r="BF3" s="4"/>
      <c r="BG3" s="4"/>
      <c r="BH3"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E2"/>
  <sheetViews>
    <sheetView topLeftCell="BJ1" workbookViewId="0">
      <selection activeCell="CE2" sqref="CE2"/>
    </sheetView>
  </sheetViews>
  <sheetFormatPr defaultColWidth="8.796875" defaultRowHeight="13.8" x14ac:dyDescent="0.25"/>
  <cols>
    <col min="44" max="44" width="8.796875" customWidth="1"/>
  </cols>
  <sheetData>
    <row r="1" spans="1:83" x14ac:dyDescent="0.25">
      <c r="A1" s="7" t="s">
        <v>531</v>
      </c>
      <c r="B1" s="8" t="s">
        <v>532</v>
      </c>
      <c r="C1" s="8" t="s">
        <v>534</v>
      </c>
      <c r="D1" s="8" t="s">
        <v>535</v>
      </c>
      <c r="E1" s="8" t="s">
        <v>533</v>
      </c>
      <c r="F1" s="8" t="s">
        <v>763</v>
      </c>
      <c r="G1" s="8" t="s">
        <v>780</v>
      </c>
      <c r="H1" s="8" t="s">
        <v>781</v>
      </c>
      <c r="I1" s="8" t="s">
        <v>536</v>
      </c>
      <c r="J1" s="8" t="s">
        <v>782</v>
      </c>
      <c r="K1" s="8" t="s">
        <v>783</v>
      </c>
      <c r="L1" s="8" t="s">
        <v>784</v>
      </c>
      <c r="M1" s="8" t="s">
        <v>785</v>
      </c>
      <c r="N1" s="8" t="s">
        <v>786</v>
      </c>
      <c r="O1" s="8" t="s">
        <v>787</v>
      </c>
      <c r="P1" s="8" t="s">
        <v>788</v>
      </c>
      <c r="Q1" s="5" t="s">
        <v>452</v>
      </c>
      <c r="R1" s="5" t="s">
        <v>453</v>
      </c>
      <c r="S1" s="5" t="s">
        <v>454</v>
      </c>
      <c r="T1" s="5" t="s">
        <v>455</v>
      </c>
      <c r="U1" s="5" t="s">
        <v>456</v>
      </c>
      <c r="V1" s="5" t="s">
        <v>457</v>
      </c>
      <c r="W1" s="5" t="s">
        <v>458</v>
      </c>
      <c r="X1" s="5" t="s">
        <v>459</v>
      </c>
      <c r="Y1" s="5" t="s">
        <v>460</v>
      </c>
      <c r="Z1" s="6" t="s">
        <v>461</v>
      </c>
      <c r="AA1" s="6" t="s">
        <v>462</v>
      </c>
      <c r="AB1" s="5" t="s">
        <v>463</v>
      </c>
      <c r="AC1" s="5" t="s">
        <v>464</v>
      </c>
      <c r="AD1" s="5" t="s">
        <v>465</v>
      </c>
      <c r="AE1" s="5" t="s">
        <v>466</v>
      </c>
      <c r="AF1" s="5" t="s">
        <v>467</v>
      </c>
      <c r="AG1" s="5" t="s">
        <v>468</v>
      </c>
      <c r="AH1" s="5" t="s">
        <v>469</v>
      </c>
      <c r="AI1" s="5" t="s">
        <v>470</v>
      </c>
      <c r="AJ1" s="5" t="s">
        <v>471</v>
      </c>
      <c r="AK1" s="5" t="s">
        <v>472</v>
      </c>
      <c r="AL1" s="5" t="s">
        <v>473</v>
      </c>
      <c r="AM1" s="5" t="s">
        <v>474</v>
      </c>
      <c r="AN1" s="5" t="s">
        <v>475</v>
      </c>
      <c r="AO1" s="5" t="s">
        <v>476</v>
      </c>
      <c r="AP1" s="5" t="s">
        <v>477</v>
      </c>
      <c r="AQ1" s="5" t="s">
        <v>478</v>
      </c>
      <c r="AR1" s="5" t="s">
        <v>479</v>
      </c>
      <c r="AS1" s="5" t="s">
        <v>480</v>
      </c>
      <c r="AT1" s="5" t="s">
        <v>481</v>
      </c>
      <c r="AU1" s="5" t="s">
        <v>482</v>
      </c>
      <c r="AV1" s="5" t="s">
        <v>483</v>
      </c>
      <c r="AW1" s="5" t="s">
        <v>484</v>
      </c>
      <c r="AX1" s="5" t="s">
        <v>485</v>
      </c>
      <c r="AY1" s="5" t="s">
        <v>486</v>
      </c>
      <c r="AZ1" s="5" t="s">
        <v>487</v>
      </c>
      <c r="BA1" s="5" t="s">
        <v>488</v>
      </c>
      <c r="BB1" s="5" t="s">
        <v>489</v>
      </c>
      <c r="BC1" s="5" t="s">
        <v>490</v>
      </c>
      <c r="BD1" s="5" t="s">
        <v>491</v>
      </c>
      <c r="BE1" s="5" t="s">
        <v>995</v>
      </c>
      <c r="BF1" s="5" t="s">
        <v>996</v>
      </c>
      <c r="BG1" s="5" t="s">
        <v>997</v>
      </c>
      <c r="BH1" s="5" t="s">
        <v>998</v>
      </c>
      <c r="BI1" s="5" t="s">
        <v>492</v>
      </c>
      <c r="BJ1" s="5" t="s">
        <v>493</v>
      </c>
      <c r="BK1" s="5" t="s">
        <v>494</v>
      </c>
      <c r="BL1" s="5" t="s">
        <v>495</v>
      </c>
      <c r="BM1" s="5" t="s">
        <v>999</v>
      </c>
      <c r="BN1" s="5" t="s">
        <v>1000</v>
      </c>
      <c r="BO1" s="5" t="s">
        <v>1001</v>
      </c>
      <c r="BP1" s="5" t="s">
        <v>1002</v>
      </c>
      <c r="BQ1" s="5" t="s">
        <v>1003</v>
      </c>
      <c r="BR1" s="5" t="s">
        <v>1004</v>
      </c>
      <c r="BS1" s="5" t="s">
        <v>1005</v>
      </c>
      <c r="BT1" s="5" t="s">
        <v>1006</v>
      </c>
      <c r="BU1" s="5" t="s">
        <v>1007</v>
      </c>
      <c r="BV1" s="5" t="s">
        <v>1008</v>
      </c>
      <c r="BW1" s="5" t="s">
        <v>1009</v>
      </c>
      <c r="BX1" s="5" t="s">
        <v>1010</v>
      </c>
      <c r="BY1" s="5" t="s">
        <v>1011</v>
      </c>
      <c r="BZ1" s="5" t="s">
        <v>1012</v>
      </c>
      <c r="CA1" s="5" t="s">
        <v>1013</v>
      </c>
      <c r="CB1" s="5" t="s">
        <v>1014</v>
      </c>
      <c r="CC1" s="5" t="s">
        <v>1015</v>
      </c>
      <c r="CD1" s="5" t="s">
        <v>1016</v>
      </c>
      <c r="CE1" s="5" t="s">
        <v>1017</v>
      </c>
    </row>
    <row r="2" spans="1:83" x14ac:dyDescent="0.25">
      <c r="A2" s="7" t="str">
        <f>IF('Data Collection Instrument'!B14="","-",'Data Collection Instrument'!B14)</f>
        <v>-</v>
      </c>
      <c r="B2" s="7" t="str">
        <f>IF('Data Collection Instrument'!B7="","-",'Data Collection Instrument'!B7)</f>
        <v>-</v>
      </c>
      <c r="C2" s="7" t="str">
        <f>IF('Data Collection Instrument'!B15="","-",'Data Collection Instrument'!B15)</f>
        <v>-</v>
      </c>
      <c r="D2" s="7" t="str">
        <f>IF('Data Collection Instrument'!B16="","-",'Data Collection Instrument'!B16)</f>
        <v>-</v>
      </c>
      <c r="E2" s="7" t="str">
        <f>IF('Data Collection Instrument'!B17="","-",'Data Collection Instrument'!B17)</f>
        <v>-</v>
      </c>
      <c r="F2" s="7" t="str">
        <f>IF('Data Collection Instrument'!D14="","-",'Data Collection Instrument'!D14)</f>
        <v>-</v>
      </c>
      <c r="G2" s="7" t="str">
        <f>IF('Data Collection Instrument'!D15="","-",'Data Collection Instrument'!D15)</f>
        <v>-</v>
      </c>
      <c r="H2" s="7" t="str">
        <f>IF('Data Collection Instrument'!D16="","-",'Data Collection Instrument'!D16)</f>
        <v>-</v>
      </c>
      <c r="I2" s="7" t="str">
        <f>IF('Data Collection Instrument'!D17="","-",'Data Collection Instrument'!D17)</f>
        <v>-</v>
      </c>
      <c r="J2" s="7" t="str">
        <f>IF('Data Collection Instrument'!B8="","-",'Data Collection Instrument'!B8)</f>
        <v>-</v>
      </c>
      <c r="K2" s="7" t="str">
        <f>IF('Data Collection Instrument'!D8="","-",'Data Collection Instrument'!D8)</f>
        <v>-</v>
      </c>
      <c r="L2" s="7" t="str">
        <f>IF('Data Collection Instrument'!F8="","-",'Data Collection Instrument'!F8)</f>
        <v>-</v>
      </c>
      <c r="M2" s="7" t="str">
        <f>IF('Data Collection Instrument'!C21="","-",'Data Collection Instrument'!C21)</f>
        <v>-</v>
      </c>
      <c r="N2" s="7" t="str">
        <f>IF('Data Collection Instrument'!C22="","-",'Data Collection Instrument'!C22)</f>
        <v>-</v>
      </c>
      <c r="O2" s="7" t="str">
        <f>IF('Data Collection Instrument'!E21="","-",'Data Collection Instrument'!E21)</f>
        <v>-</v>
      </c>
      <c r="P2" s="7" t="str">
        <f>IF('Data Collection Instrument'!E22="","-",'Data Collection Instrument'!E22)</f>
        <v>-</v>
      </c>
      <c r="Q2" s="4" t="str">
        <f>IF('Data Collection Instrument'!$J$39=0,"-",'Data Collection Instrument'!$J$39)</f>
        <v>-</v>
      </c>
      <c r="R2" s="4" t="str">
        <f>IF('Data Collection Instrument'!$J$47=0,"-",'Data Collection Instrument'!$J$47)</f>
        <v>-</v>
      </c>
      <c r="S2" s="4" t="str">
        <f>IF('Data Collection Instrument'!$J$55=0,"-",'Data Collection Instrument'!$J$55)</f>
        <v>-</v>
      </c>
      <c r="T2" s="4" t="str">
        <f>IF('Data Collection Instrument'!$J$63=0,"-",'Data Collection Instrument'!$J$63)</f>
        <v>-</v>
      </c>
      <c r="U2" s="4" t="str">
        <f>IF('Data Collection Instrument'!$J$71=0,"-",'Data Collection Instrument'!$J$71)</f>
        <v>-</v>
      </c>
      <c r="V2" s="4" t="str">
        <f>IF('Data Collection Instrument'!$J$79=0,"-",'Data Collection Instrument'!$J$79)</f>
        <v>-</v>
      </c>
      <c r="W2" s="4" t="str">
        <f>IF('Data Collection Instrument'!$J$91=0,"-",'Data Collection Instrument'!$J$91)</f>
        <v>-</v>
      </c>
      <c r="X2" s="4" t="str">
        <f>IF('Data Collection Instrument'!$J$99=0,"-",'Data Collection Instrument'!$J$99)</f>
        <v>-</v>
      </c>
      <c r="Y2" s="4" t="str">
        <f>IF('Data Collection Instrument'!$J$107=0,"-",'Data Collection Instrument'!$J$107)</f>
        <v>-</v>
      </c>
      <c r="Z2" s="4" t="str">
        <f>IF('Data Collection Instrument'!$J$119=0,"-",'Data Collection Instrument'!$J$119)</f>
        <v>-</v>
      </c>
      <c r="AA2" s="4" t="str">
        <f>IF('Data Collection Instrument'!$J$127=0,"-",'Data Collection Instrument'!$J$127)</f>
        <v>-</v>
      </c>
      <c r="AB2" s="4" t="str">
        <f>IF('Data Collection Instrument'!$J$141=0,"-",'Data Collection Instrument'!$J$141)</f>
        <v>-</v>
      </c>
      <c r="AC2" s="4" t="str">
        <f>IF('Data Collection Instrument'!$J$149=0,"-",'Data Collection Instrument'!$J$149)</f>
        <v>-</v>
      </c>
      <c r="AD2" s="4" t="str">
        <f>IF('Data Collection Instrument'!$J$157=0,"-",'Data Collection Instrument'!$J$157)</f>
        <v>-</v>
      </c>
      <c r="AE2" s="4" t="str">
        <f>IF('Data Collection Instrument'!$J$165=0,"-",'Data Collection Instrument'!$J$165)</f>
        <v>-</v>
      </c>
      <c r="AF2" s="4" t="str">
        <f>IF('Data Collection Instrument'!$J$177=0,"-",'Data Collection Instrument'!$J$177)</f>
        <v>-</v>
      </c>
      <c r="AG2" s="4" t="str">
        <f>IF('Data Collection Instrument'!$J$185=0,"-",'Data Collection Instrument'!$J$185)</f>
        <v>-</v>
      </c>
      <c r="AH2" s="4" t="str">
        <f>IF('Data Collection Instrument'!$J$193=0,"-",'Data Collection Instrument'!$J$193)</f>
        <v>-</v>
      </c>
      <c r="AI2" s="4" t="str">
        <f>IF('Data Collection Instrument'!$J$201=0,"-",'Data Collection Instrument'!$J$201)</f>
        <v>-</v>
      </c>
      <c r="AJ2" s="4" t="str">
        <f>IF('Data Collection Instrument'!$J$213=0,"-",'Data Collection Instrument'!$J$213)</f>
        <v>-</v>
      </c>
      <c r="AK2" s="4" t="str">
        <f>IF('Data Collection Instrument'!$J$221=0,"-",'Data Collection Instrument'!$J$221)</f>
        <v>-</v>
      </c>
      <c r="AL2" s="4" t="str">
        <f>IF('Data Collection Instrument'!$J$235=0,"-",'Data Collection Instrument'!$J$235)</f>
        <v>-</v>
      </c>
      <c r="AM2" s="4" t="str">
        <f>IF('Data Collection Instrument'!$J$247=0,"-",'Data Collection Instrument'!$J$247)</f>
        <v>-</v>
      </c>
      <c r="AN2" s="4" t="str">
        <f>IF('Data Collection Instrument'!$J$259=0,"-",'Data Collection Instrument'!$J$259)</f>
        <v>-</v>
      </c>
      <c r="AO2" s="4" t="str">
        <f>IF('Data Collection Instrument'!$J$271=0,"-",'Data Collection Instrument'!$J$271)</f>
        <v>-</v>
      </c>
      <c r="AP2" s="4" t="str">
        <f>IF('Data Collection Instrument'!$J$279=0,"-",'Data Collection Instrument'!$J$279)</f>
        <v>-</v>
      </c>
      <c r="AQ2" s="4" t="str">
        <f>IF('Data Collection Instrument'!$J$291=0,"-",'Data Collection Instrument'!$J$291)</f>
        <v>-</v>
      </c>
      <c r="AR2" s="4" t="str">
        <f>IF('Data Collection Instrument'!$J$299=0,"-",'Data Collection Instrument'!$J$299)</f>
        <v>-</v>
      </c>
      <c r="AS2" s="4" t="str">
        <f>IF('Data Collection Instrument'!$J$307=0,"-",'Data Collection Instrument'!$J$307)</f>
        <v>-</v>
      </c>
      <c r="AT2" s="4" t="str">
        <f>IF('Data Collection Instrument'!$J$315=0,"-",'Data Collection Instrument'!$J$315)</f>
        <v>-</v>
      </c>
      <c r="AU2" s="4" t="str">
        <f>IF('Data Collection Instrument'!$J$327=0,"-",'Data Collection Instrument'!$J$327)</f>
        <v>-</v>
      </c>
      <c r="AV2" s="4" t="str">
        <f>IF('Data Collection Instrument'!$J$335=0,"-",'Data Collection Instrument'!$J$335)</f>
        <v>-</v>
      </c>
      <c r="AW2" s="4" t="str">
        <f>IF('Data Collection Instrument'!$J$349=0,"-",'Data Collection Instrument'!$J$349)</f>
        <v>-</v>
      </c>
      <c r="AX2" s="4" t="str">
        <f>IF('Data Collection Instrument'!$J$357=0,"-",'Data Collection Instrument'!$J$357)</f>
        <v>-</v>
      </c>
      <c r="AY2" s="4" t="str">
        <f>IF('Data Collection Instrument'!$J$365=0,"-",'Data Collection Instrument'!$J$365)</f>
        <v>-</v>
      </c>
      <c r="AZ2" s="4" t="str">
        <f>IF('Data Collection Instrument'!$J$377=0,"-",'Data Collection Instrument'!$J$377)</f>
        <v>-</v>
      </c>
      <c r="BA2" s="4" t="str">
        <f>IF('Data Collection Instrument'!$J$385=0,"-",'Data Collection Instrument'!$J$385)</f>
        <v>-</v>
      </c>
      <c r="BB2" s="4" t="str">
        <f>IF('Data Collection Instrument'!$J$393=0,"-",'Data Collection Instrument'!$J$393)</f>
        <v>-</v>
      </c>
      <c r="BC2" s="4" t="str">
        <f>IF('Data Collection Instrument'!$J$401=0,"-",'Data Collection Instrument'!$J$401)</f>
        <v>-</v>
      </c>
      <c r="BD2" s="4" t="str">
        <f>IF('Data Collection Instrument'!$J$409=0,"-",'Data Collection Instrument'!$J$409)</f>
        <v>-</v>
      </c>
      <c r="BE2" s="4" t="str">
        <f>IF('Data Collection Instrument'!$J$421=0,"-",'Data Collection Instrument'!$J$421)</f>
        <v>-</v>
      </c>
      <c r="BF2" s="4" t="str">
        <f>IF('Data Collection Instrument'!$J$429=0,"-",'Data Collection Instrument'!$J$429)</f>
        <v>-</v>
      </c>
      <c r="BG2" s="4" t="str">
        <f>IF('Data Collection Instrument'!$J$437=0,"-",'Data Collection Instrument'!$J$437)</f>
        <v>-</v>
      </c>
      <c r="BH2" s="4" t="str">
        <f>IF('Data Collection Instrument'!$J$445=0,"-",'Data Collection Instrument'!$J$445)</f>
        <v>-</v>
      </c>
      <c r="BI2" s="4" t="str">
        <f>IF('Data Collection Instrument'!$J$458=0,"-",'Data Collection Instrument'!$J$458)</f>
        <v>-</v>
      </c>
      <c r="BJ2" s="4" t="str">
        <f>IF('Data Collection Instrument'!$J$466=0,"-",'Data Collection Instrument'!$J$466)</f>
        <v>-</v>
      </c>
      <c r="BK2" s="4" t="str">
        <f>IF('Data Collection Instrument'!$J$478=0,"-",'Data Collection Instrument'!$J$478)</f>
        <v>-</v>
      </c>
      <c r="BL2" s="4" t="str">
        <f>IF('Data Collection Instrument'!$J$490=0,"-",'Data Collection Instrument'!$J$490)</f>
        <v>-</v>
      </c>
      <c r="BM2" t="str">
        <f>IF('Data Collection Instrument'!$J$498=0,"-",'Data Collection Instrument'!$J$498)</f>
        <v>-</v>
      </c>
      <c r="BN2" t="str">
        <f>IF('Data Collection Instrument'!$J$499=0,"-",'Data Collection Instrument'!$J$499)</f>
        <v>-</v>
      </c>
      <c r="BO2" t="str">
        <f>IF('Data Collection Instrument'!$J$500=0,"-",'Data Collection Instrument'!$J$500)</f>
        <v>-</v>
      </c>
      <c r="BP2" t="str">
        <f>IF('Data Collection Instrument'!$J$501=0,"-",'Data Collection Instrument'!$J$501)</f>
        <v>-</v>
      </c>
      <c r="BQ2" t="str">
        <f>IF('Data Collection Instrument'!$J$502=0,"-",'Data Collection Instrument'!$J$502)</f>
        <v>-</v>
      </c>
      <c r="BR2" t="str">
        <f>IF('Data Collection Instrument'!$J$503=0,"-",'Data Collection Instrument'!$J$503)</f>
        <v>-</v>
      </c>
      <c r="BS2" t="str">
        <f>IF('Data Collection Instrument'!$J$504=0,"-",'Data Collection Instrument'!$J$504)</f>
        <v>-</v>
      </c>
      <c r="BT2" t="str">
        <f>IF('Data Collection Instrument'!$J$505=0,"-",'Data Collection Instrument'!$J$505)</f>
        <v>-</v>
      </c>
      <c r="BU2" t="str">
        <f>IF('Data Collection Instrument'!$J$506=0,"-",'Data Collection Instrument'!$J$506)</f>
        <v>-</v>
      </c>
      <c r="BV2" t="str">
        <f>IF('Data Collection Instrument'!$J$507=0,"-",'Data Collection Instrument'!$J$507)</f>
        <v>-</v>
      </c>
      <c r="BW2" t="str">
        <f>IF('Data Collection Instrument'!$J$508=0,"-",'Data Collection Instrument'!$J$508)</f>
        <v>-</v>
      </c>
      <c r="BX2" t="str">
        <f>IF('Data Collection Instrument'!$J$509=0,"-",'Data Collection Instrument'!$J$509)</f>
        <v>-</v>
      </c>
      <c r="BY2" t="str">
        <f>IF('Data Collection Instrument'!$J$510=0,"-",'Data Collection Instrument'!$J$510)</f>
        <v>-</v>
      </c>
      <c r="BZ2" t="str">
        <f>IF('Data Collection Instrument'!$J$511=0,"-",'Data Collection Instrument'!$J$511)</f>
        <v>-</v>
      </c>
      <c r="CA2" t="str">
        <f>IF('Data Collection Instrument'!$J$512=0,"-",'Data Collection Instrument'!$J$512)</f>
        <v>-</v>
      </c>
      <c r="CB2" t="str">
        <f>IF('Data Collection Instrument'!$J$513=0,"-",'Data Collection Instrument'!$J$513)</f>
        <v>-</v>
      </c>
      <c r="CC2" t="str">
        <f>IF('Data Collection Instrument'!$J$514=0,"-",'Data Collection Instrument'!$J$514)</f>
        <v>-</v>
      </c>
      <c r="CD2" t="str">
        <f>IF('Data Collection Instrument'!$J$515=0,"-",'Data Collection Instrument'!$J$515)</f>
        <v>-</v>
      </c>
      <c r="CE2" t="str">
        <f>IF('Data Collection Instrument'!$J$516=0,"-",'Data Collection Instrument'!$J$516)</f>
        <v>-</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BH2"/>
  <sheetViews>
    <sheetView workbookViewId="0">
      <selection activeCell="A2" sqref="A2"/>
    </sheetView>
  </sheetViews>
  <sheetFormatPr defaultColWidth="8.796875" defaultRowHeight="13.8" x14ac:dyDescent="0.25"/>
  <sheetData>
    <row r="1" spans="1:60" x14ac:dyDescent="0.25">
      <c r="A1" s="7" t="s">
        <v>531</v>
      </c>
      <c r="B1" s="8" t="s">
        <v>532</v>
      </c>
      <c r="C1" s="8" t="s">
        <v>534</v>
      </c>
      <c r="D1" s="8" t="s">
        <v>535</v>
      </c>
      <c r="E1" s="8" t="s">
        <v>533</v>
      </c>
      <c r="F1" s="8" t="s">
        <v>763</v>
      </c>
      <c r="G1" s="8" t="s">
        <v>780</v>
      </c>
      <c r="H1" s="8" t="s">
        <v>781</v>
      </c>
      <c r="I1" s="8" t="s">
        <v>536</v>
      </c>
      <c r="J1" s="8" t="s">
        <v>782</v>
      </c>
      <c r="K1" s="8" t="s">
        <v>783</v>
      </c>
      <c r="L1" s="8" t="s">
        <v>784</v>
      </c>
      <c r="M1" s="8" t="s">
        <v>785</v>
      </c>
      <c r="N1" s="8" t="s">
        <v>786</v>
      </c>
      <c r="O1" s="8" t="s">
        <v>787</v>
      </c>
      <c r="P1" s="8" t="s">
        <v>788</v>
      </c>
      <c r="Q1" s="5" t="s">
        <v>452</v>
      </c>
      <c r="R1" s="5" t="s">
        <v>453</v>
      </c>
      <c r="S1" s="5" t="s">
        <v>454</v>
      </c>
      <c r="T1" s="5" t="s">
        <v>455</v>
      </c>
      <c r="U1" s="5" t="s">
        <v>456</v>
      </c>
      <c r="V1" s="5" t="s">
        <v>457</v>
      </c>
      <c r="W1" s="5" t="s">
        <v>458</v>
      </c>
      <c r="X1" s="5" t="s">
        <v>459</v>
      </c>
      <c r="Y1" s="5" t="s">
        <v>460</v>
      </c>
      <c r="Z1" s="6" t="s">
        <v>461</v>
      </c>
      <c r="AA1" s="6" t="s">
        <v>462</v>
      </c>
      <c r="AB1" s="5" t="s">
        <v>463</v>
      </c>
      <c r="AC1" s="5" t="s">
        <v>464</v>
      </c>
      <c r="AD1" s="5" t="s">
        <v>465</v>
      </c>
      <c r="AE1" s="5" t="s">
        <v>466</v>
      </c>
      <c r="AF1" s="5" t="s">
        <v>467</v>
      </c>
      <c r="AG1" s="5" t="s">
        <v>468</v>
      </c>
      <c r="AH1" s="5" t="s">
        <v>469</v>
      </c>
      <c r="AI1" s="5" t="s">
        <v>470</v>
      </c>
      <c r="AJ1" s="5" t="s">
        <v>471</v>
      </c>
      <c r="AK1" s="5" t="s">
        <v>472</v>
      </c>
      <c r="AL1" s="5" t="s">
        <v>473</v>
      </c>
      <c r="AM1" s="5" t="s">
        <v>474</v>
      </c>
      <c r="AN1" s="5" t="s">
        <v>475</v>
      </c>
      <c r="AO1" s="5" t="s">
        <v>476</v>
      </c>
      <c r="AP1" s="5" t="s">
        <v>477</v>
      </c>
      <c r="AQ1" s="5" t="s">
        <v>478</v>
      </c>
      <c r="AR1" s="5" t="s">
        <v>479</v>
      </c>
      <c r="AS1" s="5" t="s">
        <v>480</v>
      </c>
      <c r="AT1" s="5" t="s">
        <v>481</v>
      </c>
      <c r="AU1" s="5" t="s">
        <v>482</v>
      </c>
      <c r="AV1" s="5" t="s">
        <v>483</v>
      </c>
      <c r="AW1" s="5" t="s">
        <v>484</v>
      </c>
      <c r="AX1" s="5" t="s">
        <v>485</v>
      </c>
      <c r="AY1" s="5" t="s">
        <v>486</v>
      </c>
      <c r="AZ1" s="5" t="s">
        <v>487</v>
      </c>
      <c r="BA1" s="5" t="s">
        <v>488</v>
      </c>
      <c r="BB1" s="5" t="s">
        <v>489</v>
      </c>
      <c r="BC1" s="5" t="s">
        <v>490</v>
      </c>
      <c r="BD1" s="5" t="s">
        <v>491</v>
      </c>
      <c r="BE1" s="5" t="s">
        <v>492</v>
      </c>
      <c r="BF1" s="5" t="s">
        <v>493</v>
      </c>
      <c r="BG1" s="5" t="s">
        <v>494</v>
      </c>
      <c r="BH1" s="5" t="s">
        <v>495</v>
      </c>
    </row>
    <row r="2" spans="1:60" x14ac:dyDescent="0.25">
      <c r="A2" s="7" t="str">
        <f>IF('Data Collection Instrument'!B14="","-",'Data Collection Instrument'!B14)</f>
        <v>-</v>
      </c>
      <c r="B2" s="7" t="str">
        <f>IF('Data Collection Instrument'!B7="","-",'Data Collection Instrument'!B7)</f>
        <v>-</v>
      </c>
      <c r="C2" s="7" t="str">
        <f>IF('Data Collection Instrument'!B15="","-",'Data Collection Instrument'!B15)</f>
        <v>-</v>
      </c>
      <c r="D2" s="7" t="str">
        <f>IF('Data Collection Instrument'!B16="","-",'Data Collection Instrument'!B16)</f>
        <v>-</v>
      </c>
      <c r="E2" s="7" t="str">
        <f>IF('Data Collection Instrument'!B17="","-",'Data Collection Instrument'!B17)</f>
        <v>-</v>
      </c>
      <c r="F2" s="7" t="str">
        <f>IF('Data Collection Instrument'!D14="","-",'Data Collection Instrument'!D14)</f>
        <v>-</v>
      </c>
      <c r="G2" s="7" t="str">
        <f>IF('Data Collection Instrument'!D15="","-",'Data Collection Instrument'!D15)</f>
        <v>-</v>
      </c>
      <c r="H2" s="7" t="str">
        <f>IF('Data Collection Instrument'!D16="","-",'Data Collection Instrument'!D16)</f>
        <v>-</v>
      </c>
      <c r="I2" s="7" t="str">
        <f>IF('Data Collection Instrument'!D17="","-",'Data Collection Instrument'!D17)</f>
        <v>-</v>
      </c>
      <c r="J2" s="7" t="str">
        <f>IF('Data Collection Instrument'!B8="","-",'Data Collection Instrument'!B8)</f>
        <v>-</v>
      </c>
      <c r="K2" s="7" t="str">
        <f>IF('Data Collection Instrument'!D8="","-",'Data Collection Instrument'!D8)</f>
        <v>-</v>
      </c>
      <c r="L2" s="7" t="str">
        <f>IF('Data Collection Instrument'!F8="","-",'Data Collection Instrument'!F8)</f>
        <v>-</v>
      </c>
      <c r="M2" s="7" t="str">
        <f>IF('Data Collection Instrument'!C21="","-",'Data Collection Instrument'!C21)</f>
        <v>-</v>
      </c>
      <c r="N2" s="7" t="str">
        <f>IF('Data Collection Instrument'!C22="","-",'Data Collection Instrument'!C22)</f>
        <v>-</v>
      </c>
      <c r="O2" s="7" t="str">
        <f>IF('Data Collection Instrument'!E21="","-",'Data Collection Instrument'!E21)</f>
        <v>-</v>
      </c>
      <c r="P2" s="7" t="str">
        <f>IF('Data Collection Instrument'!E22="","-",'Data Collection Instrument'!E22)</f>
        <v>-</v>
      </c>
      <c r="Q2" s="4" t="str">
        <f>IF('Data Collection Instrument'!$I$39=0,"-",'Data Collection Instrument'!$I$39)</f>
        <v>-</v>
      </c>
      <c r="R2" s="4" t="str">
        <f>IF('Data Collection Instrument'!$I$47=0,"-",'Data Collection Instrument'!$I$47)</f>
        <v>-</v>
      </c>
      <c r="S2" s="4" t="str">
        <f>IF('Data Collection Instrument'!$I$55=0,"-",'Data Collection Instrument'!$I$55)</f>
        <v>-</v>
      </c>
      <c r="T2" s="4" t="str">
        <f>IF('Data Collection Instrument'!$I$63=0,"-",'Data Collection Instrument'!$I$63)</f>
        <v>-</v>
      </c>
      <c r="U2" s="4" t="str">
        <f>IF('Data Collection Instrument'!$I$71=0,"-",'Data Collection Instrument'!$I$71)</f>
        <v>-</v>
      </c>
      <c r="V2" s="4" t="str">
        <f>IF('Data Collection Instrument'!$I$79=0,"-",'Data Collection Instrument'!$I$79)</f>
        <v>-</v>
      </c>
      <c r="W2" s="4" t="str">
        <f>IF('Data Collection Instrument'!$I$91=0,"-",'Data Collection Instrument'!$I$91)</f>
        <v>-</v>
      </c>
      <c r="X2" s="4" t="str">
        <f>IF('Data Collection Instrument'!$I$99=0,"-",'Data Collection Instrument'!$I$99)</f>
        <v>-</v>
      </c>
      <c r="Y2" s="4" t="str">
        <f>IF('Data Collection Instrument'!$I$107=0,"-",'Data Collection Instrument'!$I$107)</f>
        <v>-</v>
      </c>
      <c r="Z2" s="4" t="str">
        <f>IF('Data Collection Instrument'!$I$119=0,"-",'Data Collection Instrument'!$I$119)</f>
        <v>-</v>
      </c>
      <c r="AA2" s="4" t="str">
        <f>IF('Data Collection Instrument'!$I$127=0,"-",'Data Collection Instrument'!$I$127)</f>
        <v>-</v>
      </c>
      <c r="AB2" s="4" t="str">
        <f>IF('Data Collection Instrument'!$I$141=0,"-",'Data Collection Instrument'!$I$141)</f>
        <v>-</v>
      </c>
      <c r="AC2" s="4" t="str">
        <f>IF('Data Collection Instrument'!$I$149=0,"-",'Data Collection Instrument'!$I$149)</f>
        <v>-</v>
      </c>
      <c r="AD2" s="4" t="str">
        <f>IF('Data Collection Instrument'!$I$157=0,"-",'Data Collection Instrument'!$I$157)</f>
        <v>-</v>
      </c>
      <c r="AE2" s="4" t="str">
        <f>IF('Data Collection Instrument'!$I$165=0,"-",'Data Collection Instrument'!$I$165)</f>
        <v>-</v>
      </c>
      <c r="AF2" s="4" t="str">
        <f>IF('Data Collection Instrument'!$I$177=0,"-",'Data Collection Instrument'!$I$177)</f>
        <v>-</v>
      </c>
      <c r="AG2" s="4" t="str">
        <f>IF('Data Collection Instrument'!$I$185=0,"-",'Data Collection Instrument'!$I$185)</f>
        <v>-</v>
      </c>
      <c r="AH2" s="4" t="str">
        <f>IF('Data Collection Instrument'!$I$193=0,"-",'Data Collection Instrument'!$I$193)</f>
        <v>-</v>
      </c>
      <c r="AI2" s="4" t="str">
        <f>IF('Data Collection Instrument'!$I$201=0,"-",'Data Collection Instrument'!$I$201)</f>
        <v>-</v>
      </c>
      <c r="AJ2" s="4" t="str">
        <f>IF('Data Collection Instrument'!$I$213=0,"-",'Data Collection Instrument'!$I$213)</f>
        <v>-</v>
      </c>
      <c r="AK2" s="4" t="str">
        <f>IF('Data Collection Instrument'!$I$221=0,"-",'Data Collection Instrument'!$I$221)</f>
        <v>-</v>
      </c>
      <c r="AL2" s="4" t="str">
        <f>IF('Data Collection Instrument'!$I$235=0,"-",'Data Collection Instrument'!$I$235)</f>
        <v>-</v>
      </c>
      <c r="AM2" s="4" t="str">
        <f>IF('Data Collection Instrument'!$I$247=0,"-",'Data Collection Instrument'!$I$247)</f>
        <v>-</v>
      </c>
      <c r="AN2" s="4" t="str">
        <f>IF('Data Collection Instrument'!$I$259=0,"-",'Data Collection Instrument'!$I$259)</f>
        <v>-</v>
      </c>
      <c r="AO2" s="4" t="str">
        <f>IF('Data Collection Instrument'!$I$271=0,"-",'Data Collection Instrument'!$I$271)</f>
        <v>-</v>
      </c>
      <c r="AP2" s="4" t="str">
        <f>IF('Data Collection Instrument'!$I$279=0,"-",'Data Collection Instrument'!$I$279)</f>
        <v>-</v>
      </c>
      <c r="AQ2" s="4" t="str">
        <f>IF('Data Collection Instrument'!$I$291=0,"-",'Data Collection Instrument'!$I$291)</f>
        <v>-</v>
      </c>
      <c r="AR2" s="4" t="str">
        <f>IF('Data Collection Instrument'!$I$299=0,"-",'Data Collection Instrument'!$I$299)</f>
        <v>-</v>
      </c>
      <c r="AS2" s="4" t="str">
        <f>IF('Data Collection Instrument'!$I$307=0,"-",'Data Collection Instrument'!$I$307)</f>
        <v>-</v>
      </c>
      <c r="AT2" s="4" t="str">
        <f>IF('Data Collection Instrument'!$I$315=0,"-",'Data Collection Instrument'!$I$315)</f>
        <v>-</v>
      </c>
      <c r="AU2" s="4" t="str">
        <f>IF('Data Collection Instrument'!$I$327=0,"-",'Data Collection Instrument'!$I$327)</f>
        <v>-</v>
      </c>
      <c r="AV2" s="4" t="str">
        <f>IF('Data Collection Instrument'!$I$335=0,"-",'Data Collection Instrument'!$I$335)</f>
        <v>-</v>
      </c>
      <c r="AW2" s="4" t="str">
        <f>IF('Data Collection Instrument'!$I$349=0,"-",'Data Collection Instrument'!$I$349)</f>
        <v>-</v>
      </c>
      <c r="AX2" s="4" t="str">
        <f>IF('Data Collection Instrument'!$I$357=0,"-",'Data Collection Instrument'!$I$357)</f>
        <v>-</v>
      </c>
      <c r="AY2" s="4" t="str">
        <f>IF('Data Collection Instrument'!$I$365=0,"-",'Data Collection Instrument'!$I$365)</f>
        <v>-</v>
      </c>
      <c r="AZ2" s="4" t="str">
        <f>IF('Data Collection Instrument'!$I$377=0,"-",'Data Collection Instrument'!$I$377)</f>
        <v>-</v>
      </c>
      <c r="BA2" s="4" t="str">
        <f>IF('Data Collection Instrument'!$I$385=0,"-",'Data Collection Instrument'!$I$385)</f>
        <v>-</v>
      </c>
      <c r="BB2" s="4" t="str">
        <f>IF('Data Collection Instrument'!$I$393=0,"-",'Data Collection Instrument'!$I$393)</f>
        <v>-</v>
      </c>
      <c r="BC2" s="4" t="str">
        <f>IF('Data Collection Instrument'!$I$401=0,"-",'Data Collection Instrument'!$I$401)</f>
        <v>-</v>
      </c>
      <c r="BD2" s="4" t="str">
        <f>IF('Data Collection Instrument'!$I$409=0,"-",'Data Collection Instrument'!$I$409)</f>
        <v>-</v>
      </c>
      <c r="BE2" s="4" t="str">
        <f>IF('Data Collection Instrument'!$I$458=0,"-",'Data Collection Instrument'!$I$458)</f>
        <v>-</v>
      </c>
      <c r="BF2" s="4" t="str">
        <f>IF('Data Collection Instrument'!$I$466=0,"-",'Data Collection Instrument'!$I$466)</f>
        <v>-</v>
      </c>
      <c r="BG2" s="4" t="str">
        <f>IF('Data Collection Instrument'!$I$478=0,"-",'Data Collection Instrument'!$I$478)</f>
        <v>-</v>
      </c>
      <c r="BH2" s="4" t="str">
        <f>IF('Data Collection Instrument'!$I$490=0,"-",'Data Collection Instrument'!$I$490)</f>
        <v>-</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T94"/>
  <sheetViews>
    <sheetView view="pageBreakPreview" zoomScale="70" zoomScaleNormal="70" zoomScaleSheetLayoutView="70" workbookViewId="0"/>
  </sheetViews>
  <sheetFormatPr defaultColWidth="9" defaultRowHeight="13.8" x14ac:dyDescent="0.25"/>
  <cols>
    <col min="1" max="3" width="9" style="112"/>
    <col min="4" max="4" width="38" style="112" customWidth="1"/>
    <col min="5" max="5" width="5" style="112" customWidth="1"/>
    <col min="6" max="6" width="4.09765625" style="112" customWidth="1"/>
    <col min="7" max="7" width="11" style="112" customWidth="1"/>
    <col min="8" max="9" width="9" style="112"/>
    <col min="10" max="10" width="16.296875" style="112" customWidth="1"/>
    <col min="11" max="11" width="13.796875" style="112" customWidth="1"/>
    <col min="12" max="12" width="6.59765625" style="112" customWidth="1"/>
    <col min="13" max="13" width="16.09765625" style="112" customWidth="1"/>
    <col min="14" max="19" width="9" style="112"/>
    <col min="20" max="20" width="6.09765625" style="112" customWidth="1"/>
    <col min="21" max="22" width="9" style="112"/>
    <col min="23" max="23" width="21" style="112" customWidth="1"/>
    <col min="24" max="24" width="16.09765625" style="112" customWidth="1"/>
    <col min="25" max="16384" width="9" style="112"/>
  </cols>
  <sheetData>
    <row r="1" spans="1:20" ht="14.4" thickBot="1" x14ac:dyDescent="0.3">
      <c r="A1" s="343"/>
      <c r="B1" s="344"/>
      <c r="C1" s="344"/>
      <c r="D1" s="344"/>
      <c r="E1" s="344"/>
      <c r="F1" s="344"/>
      <c r="G1" s="344"/>
      <c r="H1" s="344"/>
      <c r="I1" s="344"/>
      <c r="J1" s="344"/>
      <c r="K1" s="344"/>
      <c r="L1" s="344"/>
      <c r="M1" s="344"/>
      <c r="N1" s="344"/>
      <c r="O1" s="344"/>
      <c r="P1" s="344"/>
      <c r="Q1" s="344"/>
      <c r="R1" s="344"/>
      <c r="S1" s="344"/>
      <c r="T1" s="345"/>
    </row>
    <row r="2" spans="1:20" ht="18" thickBot="1" x14ac:dyDescent="0.35">
      <c r="A2" s="346"/>
      <c r="B2" s="347"/>
      <c r="C2" s="347"/>
      <c r="D2" s="347"/>
      <c r="E2" s="348" t="s">
        <v>810</v>
      </c>
      <c r="F2" s="348"/>
      <c r="G2" s="347"/>
      <c r="H2" s="347"/>
      <c r="I2" s="347"/>
      <c r="J2" s="347"/>
      <c r="K2" s="347"/>
      <c r="L2" s="347"/>
      <c r="M2" s="695" t="str">
        <f>'Analysis Matrix'!D45</f>
        <v>-</v>
      </c>
      <c r="N2" s="696"/>
      <c r="O2" s="697"/>
      <c r="P2" s="347"/>
      <c r="Q2" s="347"/>
      <c r="R2" s="347"/>
      <c r="S2" s="347"/>
      <c r="T2" s="349"/>
    </row>
    <row r="3" spans="1:20" x14ac:dyDescent="0.25">
      <c r="A3" s="346"/>
      <c r="B3" s="347"/>
      <c r="C3" s="347"/>
      <c r="D3" s="347"/>
      <c r="E3" s="347"/>
      <c r="F3" s="347"/>
      <c r="G3" s="347"/>
      <c r="H3" s="347"/>
      <c r="I3" s="347"/>
      <c r="J3" s="347"/>
      <c r="K3" s="347"/>
      <c r="L3" s="347"/>
      <c r="M3" s="347"/>
      <c r="N3" s="347"/>
      <c r="O3" s="347"/>
      <c r="P3" s="347"/>
      <c r="Q3" s="347"/>
      <c r="R3" s="347"/>
      <c r="S3" s="347"/>
      <c r="T3" s="349"/>
    </row>
    <row r="4" spans="1:20" x14ac:dyDescent="0.25">
      <c r="A4" s="346"/>
      <c r="B4" s="347"/>
      <c r="C4" s="347"/>
      <c r="D4" s="347"/>
      <c r="E4" s="347"/>
      <c r="F4" s="347"/>
      <c r="G4" s="347"/>
      <c r="H4" s="347"/>
      <c r="I4" s="347"/>
      <c r="J4" s="347"/>
      <c r="K4" s="347"/>
      <c r="L4" s="347"/>
      <c r="M4" s="347"/>
      <c r="N4" s="347"/>
      <c r="O4" s="347"/>
      <c r="P4" s="347"/>
      <c r="Q4" s="347"/>
      <c r="R4" s="347"/>
      <c r="S4" s="347"/>
      <c r="T4" s="349"/>
    </row>
    <row r="5" spans="1:20" x14ac:dyDescent="0.25">
      <c r="A5" s="346"/>
      <c r="B5" s="347"/>
      <c r="C5" s="347"/>
      <c r="D5" s="347"/>
      <c r="E5" s="347"/>
      <c r="F5" s="347"/>
      <c r="G5" s="347"/>
      <c r="H5" s="347"/>
      <c r="I5" s="347"/>
      <c r="J5" s="347"/>
      <c r="K5" s="347"/>
      <c r="L5" s="347"/>
      <c r="M5" s="347"/>
      <c r="N5" s="347"/>
      <c r="O5" s="347"/>
      <c r="P5" s="347"/>
      <c r="Q5" s="347"/>
      <c r="R5" s="347"/>
      <c r="S5" s="347"/>
      <c r="T5" s="349"/>
    </row>
    <row r="6" spans="1:20" x14ac:dyDescent="0.25">
      <c r="A6" s="346"/>
      <c r="B6" s="347"/>
      <c r="C6" s="347"/>
      <c r="D6" s="347"/>
      <c r="E6" s="347"/>
      <c r="F6" s="347"/>
      <c r="G6" s="347"/>
      <c r="H6" s="347"/>
      <c r="I6" s="347"/>
      <c r="J6" s="347"/>
      <c r="K6" s="347"/>
      <c r="L6" s="347"/>
      <c r="M6" s="347"/>
      <c r="N6" s="347"/>
      <c r="O6" s="347"/>
      <c r="P6" s="347"/>
      <c r="Q6" s="347"/>
      <c r="R6" s="347"/>
      <c r="S6" s="347"/>
      <c r="T6" s="349"/>
    </row>
    <row r="7" spans="1:20" x14ac:dyDescent="0.25">
      <c r="A7" s="346"/>
      <c r="B7" s="347"/>
      <c r="C7" s="347"/>
      <c r="D7" s="347"/>
      <c r="E7" s="347"/>
      <c r="F7" s="347"/>
      <c r="G7" s="347"/>
      <c r="H7" s="347"/>
      <c r="I7" s="347"/>
      <c r="J7" s="347"/>
      <c r="K7" s="347"/>
      <c r="L7" s="347"/>
      <c r="M7" s="347"/>
      <c r="N7" s="347"/>
      <c r="O7" s="347"/>
      <c r="P7" s="347"/>
      <c r="Q7" s="347"/>
      <c r="R7" s="347"/>
      <c r="S7" s="347"/>
      <c r="T7" s="349"/>
    </row>
    <row r="8" spans="1:20" x14ac:dyDescent="0.25">
      <c r="A8" s="346"/>
      <c r="B8" s="347"/>
      <c r="C8" s="347"/>
      <c r="D8" s="347"/>
      <c r="E8" s="347"/>
      <c r="F8" s="347"/>
      <c r="G8" s="347"/>
      <c r="H8" s="347"/>
      <c r="I8" s="347"/>
      <c r="J8" s="347"/>
      <c r="K8" s="347"/>
      <c r="L8" s="347"/>
      <c r="M8" s="347"/>
      <c r="N8" s="347"/>
      <c r="O8" s="347"/>
      <c r="P8" s="347"/>
      <c r="Q8" s="347"/>
      <c r="R8" s="347"/>
      <c r="S8" s="347"/>
      <c r="T8" s="349"/>
    </row>
    <row r="9" spans="1:20" x14ac:dyDescent="0.25">
      <c r="A9" s="346"/>
      <c r="B9" s="347"/>
      <c r="C9" s="347"/>
      <c r="D9" s="347"/>
      <c r="E9" s="347"/>
      <c r="F9" s="347"/>
      <c r="G9" s="347"/>
      <c r="H9" s="347"/>
      <c r="I9" s="347"/>
      <c r="J9" s="347"/>
      <c r="K9" s="347"/>
      <c r="L9" s="347"/>
      <c r="M9" s="347"/>
      <c r="N9" s="347"/>
      <c r="O9" s="347"/>
      <c r="P9" s="347"/>
      <c r="Q9" s="347"/>
      <c r="R9" s="347"/>
      <c r="S9" s="347"/>
      <c r="T9" s="349"/>
    </row>
    <row r="10" spans="1:20" x14ac:dyDescent="0.25">
      <c r="A10" s="346"/>
      <c r="B10" s="347"/>
      <c r="C10" s="347"/>
      <c r="D10" s="347"/>
      <c r="E10" s="347"/>
      <c r="F10" s="347"/>
      <c r="G10" s="347"/>
      <c r="H10" s="347"/>
      <c r="I10" s="347"/>
      <c r="J10" s="347"/>
      <c r="K10" s="347"/>
      <c r="L10" s="347"/>
      <c r="M10" s="347"/>
      <c r="N10" s="347"/>
      <c r="O10" s="347"/>
      <c r="P10" s="347"/>
      <c r="Q10" s="347"/>
      <c r="R10" s="347"/>
      <c r="S10" s="347"/>
      <c r="T10" s="349"/>
    </row>
    <row r="11" spans="1:20" x14ac:dyDescent="0.25">
      <c r="A11" s="346"/>
      <c r="B11" s="347"/>
      <c r="C11" s="347"/>
      <c r="D11" s="347"/>
      <c r="E11" s="347"/>
      <c r="F11" s="347"/>
      <c r="G11" s="347"/>
      <c r="H11" s="347"/>
      <c r="I11" s="347"/>
      <c r="J11" s="347"/>
      <c r="K11" s="347"/>
      <c r="L11" s="347"/>
      <c r="M11" s="347"/>
      <c r="N11" s="347"/>
      <c r="O11" s="347"/>
      <c r="P11" s="347"/>
      <c r="Q11" s="347"/>
      <c r="R11" s="347"/>
      <c r="S11" s="347"/>
      <c r="T11" s="349"/>
    </row>
    <row r="12" spans="1:20" x14ac:dyDescent="0.25">
      <c r="A12" s="346"/>
      <c r="B12" s="347"/>
      <c r="C12" s="347"/>
      <c r="D12" s="347"/>
      <c r="E12" s="347"/>
      <c r="F12" s="347"/>
      <c r="G12" s="347"/>
      <c r="H12" s="347"/>
      <c r="I12" s="347"/>
      <c r="J12" s="347"/>
      <c r="K12" s="347"/>
      <c r="L12" s="347"/>
      <c r="M12" s="347"/>
      <c r="N12" s="347"/>
      <c r="O12" s="347"/>
      <c r="P12" s="347"/>
      <c r="Q12" s="347"/>
      <c r="R12" s="347"/>
      <c r="S12" s="347"/>
      <c r="T12" s="349"/>
    </row>
    <row r="13" spans="1:20" x14ac:dyDescent="0.25">
      <c r="A13" s="346"/>
      <c r="B13" s="347"/>
      <c r="C13" s="347"/>
      <c r="D13" s="347"/>
      <c r="E13" s="347"/>
      <c r="F13" s="347"/>
      <c r="G13" s="347"/>
      <c r="H13" s="347"/>
      <c r="I13" s="347"/>
      <c r="J13" s="347"/>
      <c r="K13" s="347"/>
      <c r="L13" s="347"/>
      <c r="M13" s="347"/>
      <c r="N13" s="347"/>
      <c r="O13" s="347"/>
      <c r="P13" s="347"/>
      <c r="Q13" s="347"/>
      <c r="R13" s="347"/>
      <c r="S13" s="347"/>
      <c r="T13" s="349"/>
    </row>
    <row r="14" spans="1:20" x14ac:dyDescent="0.25">
      <c r="A14" s="346"/>
      <c r="B14" s="347"/>
      <c r="C14" s="347"/>
      <c r="D14" s="347"/>
      <c r="E14" s="347"/>
      <c r="F14" s="347"/>
      <c r="G14" s="347"/>
      <c r="H14" s="347"/>
      <c r="I14" s="347"/>
      <c r="J14" s="347"/>
      <c r="K14" s="347"/>
      <c r="L14" s="347"/>
      <c r="M14" s="347"/>
      <c r="N14" s="347"/>
      <c r="O14" s="347"/>
      <c r="P14" s="347"/>
      <c r="Q14" s="347"/>
      <c r="R14" s="347"/>
      <c r="S14" s="347"/>
      <c r="T14" s="349"/>
    </row>
    <row r="15" spans="1:20" x14ac:dyDescent="0.25">
      <c r="A15" s="346"/>
      <c r="B15" s="347"/>
      <c r="C15" s="347"/>
      <c r="D15" s="347"/>
      <c r="E15" s="347"/>
      <c r="F15" s="347"/>
      <c r="G15" s="347"/>
      <c r="H15" s="347"/>
      <c r="I15" s="347"/>
      <c r="J15" s="347"/>
      <c r="K15" s="347"/>
      <c r="L15" s="347"/>
      <c r="M15" s="347"/>
      <c r="N15" s="347"/>
      <c r="O15" s="347"/>
      <c r="P15" s="347"/>
      <c r="Q15" s="347"/>
      <c r="R15" s="347"/>
      <c r="S15" s="347"/>
      <c r="T15" s="349"/>
    </row>
    <row r="16" spans="1:20" x14ac:dyDescent="0.25">
      <c r="A16" s="346"/>
      <c r="B16" s="347"/>
      <c r="C16" s="347"/>
      <c r="D16" s="347"/>
      <c r="E16" s="347"/>
      <c r="F16" s="347"/>
      <c r="G16" s="347"/>
      <c r="H16" s="347"/>
      <c r="I16" s="347"/>
      <c r="J16" s="347"/>
      <c r="K16" s="347"/>
      <c r="L16" s="347"/>
      <c r="M16" s="347"/>
      <c r="N16" s="347"/>
      <c r="O16" s="347"/>
      <c r="P16" s="347"/>
      <c r="Q16" s="347"/>
      <c r="R16" s="347"/>
      <c r="S16" s="347"/>
      <c r="T16" s="349"/>
    </row>
    <row r="17" spans="1:20" x14ac:dyDescent="0.25">
      <c r="A17" s="346"/>
      <c r="B17" s="347"/>
      <c r="C17" s="347"/>
      <c r="D17" s="347"/>
      <c r="E17" s="347"/>
      <c r="F17" s="347"/>
      <c r="G17" s="347"/>
      <c r="H17" s="347"/>
      <c r="I17" s="347"/>
      <c r="J17" s="347"/>
      <c r="K17" s="347"/>
      <c r="L17" s="347"/>
      <c r="M17" s="347"/>
      <c r="N17" s="347"/>
      <c r="O17" s="347"/>
      <c r="P17" s="347"/>
      <c r="Q17" s="347"/>
      <c r="R17" s="347"/>
      <c r="S17" s="347"/>
      <c r="T17" s="349"/>
    </row>
    <row r="18" spans="1:20" x14ac:dyDescent="0.25">
      <c r="A18" s="346"/>
      <c r="B18" s="347"/>
      <c r="C18" s="347"/>
      <c r="D18" s="347"/>
      <c r="E18" s="347"/>
      <c r="F18" s="347"/>
      <c r="G18" s="347"/>
      <c r="H18" s="347"/>
      <c r="I18" s="347"/>
      <c r="J18" s="347"/>
      <c r="K18" s="347"/>
      <c r="L18" s="347"/>
      <c r="M18" s="347"/>
      <c r="N18" s="347"/>
      <c r="O18" s="347"/>
      <c r="P18" s="347"/>
      <c r="Q18" s="347"/>
      <c r="R18" s="347"/>
      <c r="S18" s="347"/>
      <c r="T18" s="349"/>
    </row>
    <row r="19" spans="1:20" x14ac:dyDescent="0.25">
      <c r="A19" s="346"/>
      <c r="B19" s="347"/>
      <c r="C19" s="347"/>
      <c r="D19" s="347"/>
      <c r="E19" s="347"/>
      <c r="F19" s="347"/>
      <c r="G19" s="347"/>
      <c r="H19" s="347"/>
      <c r="I19" s="347"/>
      <c r="J19" s="347"/>
      <c r="K19" s="347"/>
      <c r="L19" s="347"/>
      <c r="M19" s="347"/>
      <c r="N19" s="347"/>
      <c r="O19" s="347"/>
      <c r="P19" s="347"/>
      <c r="Q19" s="347"/>
      <c r="R19" s="347"/>
      <c r="S19" s="347"/>
      <c r="T19" s="349"/>
    </row>
    <row r="20" spans="1:20" x14ac:dyDescent="0.25">
      <c r="A20" s="346"/>
      <c r="B20" s="347"/>
      <c r="C20" s="347"/>
      <c r="D20" s="347"/>
      <c r="E20" s="347"/>
      <c r="F20" s="347"/>
      <c r="G20" s="347"/>
      <c r="H20" s="347"/>
      <c r="I20" s="347"/>
      <c r="J20" s="347"/>
      <c r="K20" s="347"/>
      <c r="L20" s="347"/>
      <c r="M20" s="347"/>
      <c r="N20" s="347"/>
      <c r="O20" s="347"/>
      <c r="P20" s="347"/>
      <c r="Q20" s="347"/>
      <c r="R20" s="347"/>
      <c r="S20" s="347"/>
      <c r="T20" s="349"/>
    </row>
    <row r="21" spans="1:20" x14ac:dyDescent="0.25">
      <c r="A21" s="346"/>
      <c r="B21" s="347"/>
      <c r="C21" s="347"/>
      <c r="D21" s="347"/>
      <c r="E21" s="347"/>
      <c r="F21" s="347"/>
      <c r="G21" s="347"/>
      <c r="H21" s="347"/>
      <c r="I21" s="347"/>
      <c r="J21" s="347"/>
      <c r="K21" s="347"/>
      <c r="L21" s="347"/>
      <c r="M21" s="347"/>
      <c r="N21" s="347"/>
      <c r="O21" s="347"/>
      <c r="P21" s="347"/>
      <c r="Q21" s="347"/>
      <c r="R21" s="347"/>
      <c r="S21" s="347"/>
      <c r="T21" s="349"/>
    </row>
    <row r="22" spans="1:20" x14ac:dyDescent="0.25">
      <c r="A22" s="346"/>
      <c r="B22" s="347"/>
      <c r="C22" s="347"/>
      <c r="D22" s="347"/>
      <c r="E22" s="347"/>
      <c r="F22" s="347"/>
      <c r="G22" s="347"/>
      <c r="H22" s="347"/>
      <c r="I22" s="347"/>
      <c r="J22" s="347"/>
      <c r="K22" s="347"/>
      <c r="L22" s="347"/>
      <c r="M22" s="347"/>
      <c r="N22" s="347"/>
      <c r="O22" s="347"/>
      <c r="P22" s="347"/>
      <c r="Q22" s="347"/>
      <c r="R22" s="347"/>
      <c r="S22" s="347"/>
      <c r="T22" s="349"/>
    </row>
    <row r="23" spans="1:20" x14ac:dyDescent="0.25">
      <c r="A23" s="346"/>
      <c r="B23" s="347"/>
      <c r="C23" s="347"/>
      <c r="D23" s="347"/>
      <c r="E23" s="347"/>
      <c r="F23" s="347"/>
      <c r="G23" s="347"/>
      <c r="H23" s="347"/>
      <c r="I23" s="347"/>
      <c r="J23" s="347"/>
      <c r="K23" s="347"/>
      <c r="L23" s="347"/>
      <c r="M23" s="347"/>
      <c r="N23" s="347"/>
      <c r="O23" s="347"/>
      <c r="P23" s="347"/>
      <c r="Q23" s="347"/>
      <c r="R23" s="347"/>
      <c r="S23" s="347"/>
      <c r="T23" s="349"/>
    </row>
    <row r="24" spans="1:20" x14ac:dyDescent="0.25">
      <c r="A24" s="346"/>
      <c r="B24" s="347"/>
      <c r="C24" s="347"/>
      <c r="D24" s="347"/>
      <c r="E24" s="347"/>
      <c r="F24" s="347"/>
      <c r="G24" s="347"/>
      <c r="H24" s="347"/>
      <c r="I24" s="347"/>
      <c r="J24" s="347"/>
      <c r="K24" s="347"/>
      <c r="L24" s="347"/>
      <c r="M24" s="347"/>
      <c r="N24" s="347"/>
      <c r="O24" s="347"/>
      <c r="P24" s="347"/>
      <c r="Q24" s="347"/>
      <c r="R24" s="347"/>
      <c r="S24" s="347"/>
      <c r="T24" s="349"/>
    </row>
    <row r="25" spans="1:20" ht="1.5" customHeight="1" x14ac:dyDescent="0.25">
      <c r="A25" s="346"/>
      <c r="B25" s="347"/>
      <c r="C25" s="347"/>
      <c r="D25" s="347"/>
      <c r="E25" s="347"/>
      <c r="F25" s="347"/>
      <c r="G25" s="347"/>
      <c r="H25" s="347"/>
      <c r="I25" s="347"/>
      <c r="J25" s="347"/>
      <c r="K25" s="347"/>
      <c r="L25" s="347"/>
      <c r="M25" s="347"/>
      <c r="N25" s="347"/>
      <c r="O25" s="347"/>
      <c r="P25" s="347"/>
      <c r="Q25" s="347"/>
      <c r="R25" s="347"/>
      <c r="S25" s="347"/>
      <c r="T25" s="349"/>
    </row>
    <row r="26" spans="1:20" hidden="1" x14ac:dyDescent="0.25">
      <c r="A26" s="346"/>
      <c r="B26" s="347"/>
      <c r="C26" s="347"/>
      <c r="D26" s="347"/>
      <c r="E26" s="347"/>
      <c r="F26" s="347"/>
      <c r="G26" s="347"/>
      <c r="H26" s="347"/>
      <c r="I26" s="347"/>
      <c r="J26" s="347"/>
      <c r="K26" s="347"/>
      <c r="L26" s="347"/>
      <c r="M26" s="347"/>
      <c r="N26" s="347"/>
      <c r="O26" s="347"/>
      <c r="P26" s="347"/>
      <c r="Q26" s="347"/>
      <c r="R26" s="347"/>
      <c r="S26" s="347"/>
      <c r="T26" s="349"/>
    </row>
    <row r="27" spans="1:20" ht="16.5" customHeight="1" x14ac:dyDescent="0.25">
      <c r="A27" s="346"/>
      <c r="B27" s="347"/>
      <c r="C27" s="119" t="s">
        <v>811</v>
      </c>
      <c r="D27" s="118"/>
      <c r="E27" s="118"/>
      <c r="F27" s="118"/>
      <c r="G27" s="117"/>
      <c r="H27" s="347"/>
      <c r="I27" s="119" t="s">
        <v>812</v>
      </c>
      <c r="J27" s="118"/>
      <c r="K27" s="118"/>
      <c r="L27" s="118"/>
      <c r="M27" s="117"/>
      <c r="N27" s="347"/>
      <c r="O27" s="434" t="s">
        <v>1023</v>
      </c>
      <c r="P27" s="347"/>
      <c r="Q27" s="347"/>
      <c r="R27" s="347"/>
      <c r="S27" s="350" t="s">
        <v>689</v>
      </c>
      <c r="T27" s="349"/>
    </row>
    <row r="28" spans="1:20" ht="16.5" customHeight="1" x14ac:dyDescent="0.25">
      <c r="A28" s="346"/>
      <c r="B28" s="347"/>
      <c r="C28" s="238" t="str">
        <f>'Analysis Matrix'!C48</f>
        <v>D1</v>
      </c>
      <c r="D28" s="243" t="str">
        <f>'Analysis Matrix'!D48</f>
        <v>Data collection and reporting</v>
      </c>
      <c r="E28" s="116"/>
      <c r="F28" s="116"/>
      <c r="G28" s="115" t="str">
        <f>'Analysis Matrix'!G48</f>
        <v>-</v>
      </c>
      <c r="H28" s="347"/>
      <c r="I28" s="232" t="str">
        <f>'Analysis Matrix'!C61</f>
        <v>D1S1</v>
      </c>
      <c r="J28" s="116" t="str">
        <f>'Analysis Matrix'!D61</f>
        <v>Data collection tools and workflow</v>
      </c>
      <c r="K28" s="116"/>
      <c r="L28" s="116"/>
      <c r="M28" s="115" t="str">
        <f>'Analysis Matrix'!G61</f>
        <v>-</v>
      </c>
      <c r="N28" s="347"/>
      <c r="O28" s="347"/>
      <c r="P28" s="347"/>
      <c r="Q28" s="347"/>
      <c r="R28" s="347"/>
      <c r="S28" s="347"/>
      <c r="T28" s="349"/>
    </row>
    <row r="29" spans="1:20" ht="16.5" customHeight="1" x14ac:dyDescent="0.25">
      <c r="A29" s="346"/>
      <c r="B29" s="347"/>
      <c r="C29" s="239" t="str">
        <f>'Analysis Matrix'!C49</f>
        <v>D2</v>
      </c>
      <c r="D29" s="243" t="str">
        <f>'Analysis Matrix'!D49</f>
        <v>Data analysis and use</v>
      </c>
      <c r="E29" s="116"/>
      <c r="F29" s="116"/>
      <c r="G29" s="115" t="str">
        <f>'Analysis Matrix'!G49</f>
        <v>-</v>
      </c>
      <c r="H29" s="347"/>
      <c r="I29" s="232" t="str">
        <f>'Analysis Matrix'!C62</f>
        <v>D1S2</v>
      </c>
      <c r="J29" s="116" t="str">
        <f>'Analysis Matrix'!D62</f>
        <v xml:space="preserve">Reporting </v>
      </c>
      <c r="K29" s="116"/>
      <c r="L29" s="116"/>
      <c r="M29" s="115" t="str">
        <f>'Analysis Matrix'!G62</f>
        <v>-</v>
      </c>
      <c r="N29" s="347"/>
      <c r="O29" s="347"/>
      <c r="P29" s="347"/>
      <c r="Q29" s="347"/>
      <c r="R29" s="347"/>
      <c r="S29" s="347"/>
      <c r="T29" s="349"/>
    </row>
    <row r="30" spans="1:20" ht="16.5" customHeight="1" x14ac:dyDescent="0.25">
      <c r="A30" s="346"/>
      <c r="B30" s="347"/>
      <c r="C30" s="240" t="str">
        <f>'Analysis Matrix'!C50</f>
        <v>D3</v>
      </c>
      <c r="D30" s="243" t="str">
        <f>'Analysis Matrix'!D50</f>
        <v>Leadership, governance, and accountability</v>
      </c>
      <c r="E30" s="116"/>
      <c r="F30" s="116"/>
      <c r="G30" s="115" t="str">
        <f>'Analysis Matrix'!G50</f>
        <v>-</v>
      </c>
      <c r="H30" s="347"/>
      <c r="I30" s="232" t="str">
        <f>'Analysis Matrix'!C63</f>
        <v>D1S3</v>
      </c>
      <c r="J30" s="116" t="str">
        <f>'Analysis Matrix'!D63</f>
        <v>Data quality</v>
      </c>
      <c r="K30" s="116"/>
      <c r="L30" s="116"/>
      <c r="M30" s="115" t="str">
        <f>'Analysis Matrix'!G63</f>
        <v>-</v>
      </c>
      <c r="N30" s="347"/>
      <c r="O30" s="347"/>
      <c r="P30" s="347"/>
      <c r="Q30" s="347"/>
      <c r="R30" s="347"/>
      <c r="S30" s="347"/>
      <c r="T30" s="349"/>
    </row>
    <row r="31" spans="1:20" ht="16.5" customHeight="1" x14ac:dyDescent="0.25">
      <c r="A31" s="346"/>
      <c r="B31" s="347"/>
      <c r="C31" s="241" t="str">
        <f>'Analysis Matrix'!C51</f>
        <v>D4</v>
      </c>
      <c r="D31" s="243" t="str">
        <f>'Analysis Matrix'!D51</f>
        <v>Capacity building</v>
      </c>
      <c r="E31" s="116"/>
      <c r="F31" s="116"/>
      <c r="G31" s="115" t="str">
        <f>'Analysis Matrix'!G51</f>
        <v>-</v>
      </c>
      <c r="H31" s="347"/>
      <c r="I31" s="233" t="str">
        <f>'Analysis Matrix'!C64</f>
        <v>D2S1</v>
      </c>
      <c r="J31" s="116" t="str">
        <f>'Analysis Matrix'!D64</f>
        <v>Data integration and exchange</v>
      </c>
      <c r="K31" s="116"/>
      <c r="L31" s="116"/>
      <c r="M31" s="115" t="str">
        <f>'Analysis Matrix'!G64</f>
        <v>-</v>
      </c>
      <c r="N31" s="347"/>
      <c r="O31" s="347"/>
      <c r="P31" s="347"/>
      <c r="Q31" s="347"/>
      <c r="R31" s="347"/>
      <c r="S31" s="347"/>
      <c r="T31" s="349"/>
    </row>
    <row r="32" spans="1:20" ht="16.5" customHeight="1" x14ac:dyDescent="0.25">
      <c r="A32" s="346"/>
      <c r="B32" s="347"/>
      <c r="C32" s="242" t="str">
        <f>'Analysis Matrix'!C52</f>
        <v>D5</v>
      </c>
      <c r="D32" s="244" t="str">
        <f>'Analysis Matrix'!D52</f>
        <v>Information and communications technology</v>
      </c>
      <c r="E32" s="114"/>
      <c r="F32" s="114"/>
      <c r="G32" s="113" t="str">
        <f>'Analysis Matrix'!G52</f>
        <v>-</v>
      </c>
      <c r="H32" s="347"/>
      <c r="I32" s="233" t="str">
        <f>'Analysis Matrix'!C65</f>
        <v>D2S2</v>
      </c>
      <c r="J32" s="116" t="str">
        <f>'Analysis Matrix'!D65</f>
        <v>Analytics and visualization</v>
      </c>
      <c r="K32" s="116"/>
      <c r="L32" s="116"/>
      <c r="M32" s="115" t="str">
        <f>'Analysis Matrix'!G65</f>
        <v>-</v>
      </c>
      <c r="N32" s="347"/>
      <c r="O32" s="347"/>
      <c r="P32" s="347"/>
      <c r="Q32" s="347"/>
      <c r="R32" s="347"/>
      <c r="S32" s="347"/>
      <c r="T32" s="349"/>
    </row>
    <row r="33" spans="1:20" ht="16.5" customHeight="1" x14ac:dyDescent="0.25">
      <c r="A33" s="346"/>
      <c r="B33" s="347"/>
      <c r="C33" s="347"/>
      <c r="D33" s="347"/>
      <c r="E33" s="347"/>
      <c r="F33" s="347"/>
      <c r="G33" s="347"/>
      <c r="H33" s="347"/>
      <c r="I33" s="233" t="str">
        <f>'Analysis Matrix'!C66</f>
        <v>D2S3</v>
      </c>
      <c r="J33" s="116" t="str">
        <f>'Analysis Matrix'!D66</f>
        <v>Dissemination and communication</v>
      </c>
      <c r="K33" s="116"/>
      <c r="L33" s="116"/>
      <c r="M33" s="115" t="str">
        <f>'Analysis Matrix'!G66</f>
        <v>-</v>
      </c>
      <c r="N33" s="347"/>
      <c r="O33" s="347"/>
      <c r="P33" s="347"/>
      <c r="Q33" s="347"/>
      <c r="R33" s="347"/>
      <c r="S33" s="347"/>
      <c r="T33" s="349"/>
    </row>
    <row r="34" spans="1:20" ht="16.5" customHeight="1" x14ac:dyDescent="0.25">
      <c r="A34" s="346"/>
      <c r="B34" s="347"/>
      <c r="C34" s="347"/>
      <c r="D34" s="347"/>
      <c r="E34" s="347"/>
      <c r="F34" s="347"/>
      <c r="G34" s="347"/>
      <c r="H34" s="347"/>
      <c r="I34" s="234" t="str">
        <f>'Analysis Matrix'!C67</f>
        <v>D3S1</v>
      </c>
      <c r="J34" s="116" t="str">
        <f>'Analysis Matrix'!D67</f>
        <v>Data use guidance</v>
      </c>
      <c r="K34" s="116"/>
      <c r="L34" s="116"/>
      <c r="M34" s="115" t="str">
        <f>'Analysis Matrix'!G67</f>
        <v>-</v>
      </c>
      <c r="N34" s="347"/>
      <c r="O34" s="347"/>
      <c r="P34" s="347"/>
      <c r="Q34" s="347"/>
      <c r="R34" s="347"/>
      <c r="S34" s="347"/>
      <c r="T34" s="349"/>
    </row>
    <row r="35" spans="1:20" ht="16.5" customHeight="1" x14ac:dyDescent="0.25">
      <c r="A35" s="346"/>
      <c r="B35" s="347"/>
      <c r="C35" s="347"/>
      <c r="D35" s="347"/>
      <c r="E35" s="347"/>
      <c r="F35" s="347"/>
      <c r="G35" s="347"/>
      <c r="H35" s="347"/>
      <c r="I35" s="234" t="str">
        <f>'Analysis Matrix'!C68</f>
        <v>D3S2</v>
      </c>
      <c r="J35" s="116" t="str">
        <f>'Analysis Matrix'!D68</f>
        <v>Data access and sharing</v>
      </c>
      <c r="K35" s="116"/>
      <c r="L35" s="116"/>
      <c r="M35" s="115" t="str">
        <f>'Analysis Matrix'!G68</f>
        <v>-</v>
      </c>
      <c r="N35" s="347"/>
      <c r="O35" s="347"/>
      <c r="P35" s="347"/>
      <c r="Q35" s="347"/>
      <c r="R35" s="347"/>
      <c r="S35" s="347"/>
      <c r="T35" s="349"/>
    </row>
    <row r="36" spans="1:20" ht="16.5" customHeight="1" x14ac:dyDescent="0.25">
      <c r="A36" s="346"/>
      <c r="B36" s="347"/>
      <c r="C36" s="347"/>
      <c r="D36" s="347"/>
      <c r="E36" s="347"/>
      <c r="F36" s="347"/>
      <c r="G36" s="347"/>
      <c r="H36" s="347"/>
      <c r="I36" s="234" t="str">
        <f>'Analysis Matrix'!C69</f>
        <v>D3S3</v>
      </c>
      <c r="J36" s="116" t="str">
        <f>'Analysis Matrix'!D69</f>
        <v>Organizational structure and function</v>
      </c>
      <c r="K36" s="116"/>
      <c r="L36" s="116"/>
      <c r="M36" s="115" t="str">
        <f>'Analysis Matrix'!G69</f>
        <v>-</v>
      </c>
      <c r="N36" s="347"/>
      <c r="O36" s="347"/>
      <c r="P36" s="347"/>
      <c r="Q36" s="347"/>
      <c r="R36" s="347"/>
      <c r="S36" s="347"/>
      <c r="T36" s="349"/>
    </row>
    <row r="37" spans="1:20" ht="16.5" customHeight="1" x14ac:dyDescent="0.25">
      <c r="A37" s="346"/>
      <c r="B37" s="347"/>
      <c r="C37" s="347"/>
      <c r="D37" s="347"/>
      <c r="E37" s="347"/>
      <c r="F37" s="347"/>
      <c r="G37" s="347"/>
      <c r="H37" s="347"/>
      <c r="I37" s="234" t="str">
        <f>'Analysis Matrix'!C70</f>
        <v>D3S4</v>
      </c>
      <c r="J37" s="116" t="str">
        <f>'Analysis Matrix'!D70</f>
        <v>Leadership and coordination</v>
      </c>
      <c r="K37" s="116"/>
      <c r="L37" s="116"/>
      <c r="M37" s="115" t="str">
        <f>'Analysis Matrix'!G70</f>
        <v>-</v>
      </c>
      <c r="N37" s="347"/>
      <c r="O37" s="347"/>
      <c r="P37" s="347"/>
      <c r="Q37" s="347"/>
      <c r="R37" s="347"/>
      <c r="S37" s="347"/>
      <c r="T37" s="349"/>
    </row>
    <row r="38" spans="1:20" ht="16.5" customHeight="1" x14ac:dyDescent="0.25">
      <c r="A38" s="346"/>
      <c r="B38" s="347"/>
      <c r="C38" s="347"/>
      <c r="D38" s="347"/>
      <c r="E38" s="347"/>
      <c r="F38" s="347"/>
      <c r="G38" s="347"/>
      <c r="H38" s="347"/>
      <c r="I38" s="234" t="str">
        <f>'Analysis Matrix'!C71</f>
        <v>D3S5</v>
      </c>
      <c r="J38" s="116" t="str">
        <f>'Analysis Matrix'!D71</f>
        <v>Monitoring, evaluation, and learning</v>
      </c>
      <c r="K38" s="116"/>
      <c r="L38" s="116"/>
      <c r="M38" s="115" t="str">
        <f>'Analysis Matrix'!G71</f>
        <v>-</v>
      </c>
      <c r="N38" s="347"/>
      <c r="O38" s="347"/>
      <c r="P38" s="347"/>
      <c r="Q38" s="347"/>
      <c r="R38" s="347"/>
      <c r="S38" s="347"/>
      <c r="T38" s="349"/>
    </row>
    <row r="39" spans="1:20" ht="16.5" customHeight="1" x14ac:dyDescent="0.25">
      <c r="A39" s="346"/>
      <c r="B39" s="347"/>
      <c r="C39" s="347"/>
      <c r="D39" s="347"/>
      <c r="E39" s="347"/>
      <c r="F39" s="347"/>
      <c r="G39" s="347"/>
      <c r="H39" s="347"/>
      <c r="I39" s="234" t="str">
        <f>'Analysis Matrix'!C72</f>
        <v>D3S6</v>
      </c>
      <c r="J39" s="116" t="str">
        <f>'Analysis Matrix'!D72</f>
        <v>Financial resources</v>
      </c>
      <c r="K39" s="116"/>
      <c r="L39" s="116"/>
      <c r="M39" s="115" t="str">
        <f>'Analysis Matrix'!G72</f>
        <v>-</v>
      </c>
      <c r="N39" s="347"/>
      <c r="O39" s="347"/>
      <c r="P39" s="347"/>
      <c r="Q39" s="347"/>
      <c r="R39" s="347"/>
      <c r="S39" s="347"/>
      <c r="T39" s="349"/>
    </row>
    <row r="40" spans="1:20" ht="16.5" customHeight="1" x14ac:dyDescent="0.25">
      <c r="A40" s="346"/>
      <c r="B40" s="347"/>
      <c r="C40" s="347"/>
      <c r="D40" s="347"/>
      <c r="E40" s="347"/>
      <c r="F40" s="347"/>
      <c r="G40" s="347"/>
      <c r="H40" s="347"/>
      <c r="I40" s="235" t="str">
        <f>'Analysis Matrix'!C73</f>
        <v>D4S1</v>
      </c>
      <c r="J40" s="116" t="str">
        <f>'Analysis Matrix'!D73</f>
        <v>Data interpretation</v>
      </c>
      <c r="K40" s="116"/>
      <c r="L40" s="116"/>
      <c r="M40" s="115" t="str">
        <f>'Analysis Matrix'!G73</f>
        <v>-</v>
      </c>
      <c r="N40" s="347"/>
      <c r="O40" s="347"/>
      <c r="P40" s="347"/>
      <c r="Q40" s="347"/>
      <c r="R40" s="347"/>
      <c r="S40" s="347"/>
      <c r="T40" s="349"/>
    </row>
    <row r="41" spans="1:20" ht="16.5" customHeight="1" x14ac:dyDescent="0.25">
      <c r="A41" s="346"/>
      <c r="B41" s="347"/>
      <c r="C41" s="347"/>
      <c r="D41" s="347"/>
      <c r="E41" s="347"/>
      <c r="F41" s="347"/>
      <c r="G41" s="347"/>
      <c r="H41" s="347"/>
      <c r="I41" s="235" t="str">
        <f>'Analysis Matrix'!C74</f>
        <v>D4S2</v>
      </c>
      <c r="J41" s="116" t="str">
        <f>'Analysis Matrix'!D74</f>
        <v>Skill and knowledge development</v>
      </c>
      <c r="K41" s="116"/>
      <c r="L41" s="116"/>
      <c r="M41" s="115" t="str">
        <f>'Analysis Matrix'!G74</f>
        <v>-</v>
      </c>
      <c r="N41" s="347"/>
      <c r="O41" s="347"/>
      <c r="P41" s="347"/>
      <c r="Q41" s="347"/>
      <c r="R41" s="347"/>
      <c r="S41" s="347"/>
      <c r="T41" s="349"/>
    </row>
    <row r="42" spans="1:20" ht="16.5" customHeight="1" x14ac:dyDescent="0.25">
      <c r="A42" s="346"/>
      <c r="B42" s="347"/>
      <c r="C42" s="347"/>
      <c r="D42" s="347"/>
      <c r="E42" s="347"/>
      <c r="F42" s="347"/>
      <c r="G42" s="347"/>
      <c r="H42" s="347"/>
      <c r="I42" s="235" t="str">
        <f>'Analysis Matrix'!C75</f>
        <v>D4S3</v>
      </c>
      <c r="J42" s="116" t="str">
        <f>'Analysis Matrix'!D75</f>
        <v>Decision making ability</v>
      </c>
      <c r="K42" s="116"/>
      <c r="L42" s="116"/>
      <c r="M42" s="115" t="str">
        <f>'Analysis Matrix'!G75</f>
        <v>-</v>
      </c>
      <c r="N42" s="347"/>
      <c r="O42" s="347"/>
      <c r="P42" s="347"/>
      <c r="Q42" s="347"/>
      <c r="R42" s="347"/>
      <c r="S42" s="347"/>
      <c r="T42" s="349"/>
    </row>
    <row r="43" spans="1:20" ht="16.5" customHeight="1" x14ac:dyDescent="0.25">
      <c r="A43" s="346"/>
      <c r="B43" s="347"/>
      <c r="C43" s="347"/>
      <c r="D43" s="347"/>
      <c r="E43" s="347"/>
      <c r="F43" s="347"/>
      <c r="G43" s="347"/>
      <c r="H43" s="347"/>
      <c r="I43" s="236" t="str">
        <f>'Analysis Matrix'!C76</f>
        <v>D5S1</v>
      </c>
      <c r="J43" s="116" t="str">
        <f>'Analysis Matrix'!D76</f>
        <v>Hardware</v>
      </c>
      <c r="K43" s="116"/>
      <c r="L43" s="116"/>
      <c r="M43" s="115" t="str">
        <f>'Analysis Matrix'!G76</f>
        <v>-</v>
      </c>
      <c r="N43" s="347"/>
      <c r="O43" s="347"/>
      <c r="P43" s="347"/>
      <c r="Q43" s="347"/>
      <c r="R43" s="347"/>
      <c r="S43" s="347"/>
      <c r="T43" s="349"/>
    </row>
    <row r="44" spans="1:20" ht="16.5" customHeight="1" x14ac:dyDescent="0.25">
      <c r="A44" s="346"/>
      <c r="B44" s="347"/>
      <c r="C44" s="347"/>
      <c r="D44" s="347"/>
      <c r="E44" s="347"/>
      <c r="F44" s="347"/>
      <c r="G44" s="347"/>
      <c r="H44" s="347"/>
      <c r="I44" s="236" t="str">
        <f>'Analysis Matrix'!C77</f>
        <v>D5S2</v>
      </c>
      <c r="J44" s="116" t="str">
        <f>'Analysis Matrix'!D77</f>
        <v>Network and connectivity</v>
      </c>
      <c r="K44" s="116"/>
      <c r="L44" s="116"/>
      <c r="M44" s="115" t="str">
        <f>'Analysis Matrix'!G77</f>
        <v>-</v>
      </c>
      <c r="N44" s="347"/>
      <c r="O44" s="347"/>
      <c r="P44" s="347"/>
      <c r="Q44" s="347"/>
      <c r="R44" s="347"/>
      <c r="S44" s="347"/>
      <c r="T44" s="349"/>
    </row>
    <row r="45" spans="1:20" ht="16.5" customHeight="1" x14ac:dyDescent="0.25">
      <c r="A45" s="346"/>
      <c r="B45" s="347"/>
      <c r="C45" s="347"/>
      <c r="D45" s="347"/>
      <c r="E45" s="347"/>
      <c r="F45" s="347"/>
      <c r="G45" s="347"/>
      <c r="H45" s="347"/>
      <c r="I45" s="237" t="str">
        <f>'Analysis Matrix'!C78</f>
        <v>D5S3</v>
      </c>
      <c r="J45" s="114" t="str">
        <f>'Analysis Matrix'!D78</f>
        <v>ICT business infrastructure</v>
      </c>
      <c r="K45" s="114"/>
      <c r="L45" s="114"/>
      <c r="M45" s="113" t="str">
        <f>'Analysis Matrix'!G78</f>
        <v>-</v>
      </c>
      <c r="N45" s="347"/>
      <c r="O45" s="347"/>
      <c r="P45" s="347"/>
      <c r="Q45" s="347"/>
      <c r="R45" s="347"/>
      <c r="S45" s="347"/>
      <c r="T45" s="349"/>
    </row>
    <row r="46" spans="1:20" x14ac:dyDescent="0.25">
      <c r="A46" s="346"/>
      <c r="B46" s="347"/>
      <c r="C46" s="347"/>
      <c r="D46" s="347"/>
      <c r="E46" s="347"/>
      <c r="F46" s="347"/>
      <c r="G46" s="347"/>
      <c r="H46" s="347"/>
      <c r="I46" s="347"/>
      <c r="J46" s="347"/>
      <c r="K46" s="347"/>
      <c r="L46" s="347"/>
      <c r="M46" s="347"/>
      <c r="N46" s="347"/>
      <c r="O46" s="347"/>
      <c r="P46" s="347"/>
      <c r="Q46" s="347"/>
      <c r="R46" s="347"/>
      <c r="S46" s="347"/>
      <c r="T46" s="349"/>
    </row>
    <row r="47" spans="1:20" x14ac:dyDescent="0.25">
      <c r="A47" s="346"/>
      <c r="B47" s="347"/>
      <c r="C47" s="347"/>
      <c r="D47" s="347"/>
      <c r="E47" s="347"/>
      <c r="F47" s="347"/>
      <c r="G47" s="347"/>
      <c r="H47" s="347"/>
      <c r="I47" s="347"/>
      <c r="J47" s="347"/>
      <c r="K47" s="347"/>
      <c r="L47" s="347"/>
      <c r="M47" s="347"/>
      <c r="N47" s="347"/>
      <c r="O47" s="347"/>
      <c r="P47" s="347"/>
      <c r="Q47" s="347"/>
      <c r="R47" s="347"/>
      <c r="S47" s="347"/>
      <c r="T47" s="349"/>
    </row>
    <row r="48" spans="1:20" x14ac:dyDescent="0.25">
      <c r="A48" s="346"/>
      <c r="B48" s="347"/>
      <c r="C48" s="347"/>
      <c r="D48" s="347"/>
      <c r="E48" s="347"/>
      <c r="F48" s="347"/>
      <c r="G48" s="347"/>
      <c r="H48" s="347"/>
      <c r="I48" s="347"/>
      <c r="J48" s="347"/>
      <c r="K48" s="347"/>
      <c r="L48" s="347"/>
      <c r="M48" s="347"/>
      <c r="N48" s="347"/>
      <c r="O48" s="347"/>
      <c r="P48" s="347"/>
      <c r="Q48" s="347"/>
      <c r="R48" s="347"/>
      <c r="S48" s="347"/>
      <c r="T48" s="349"/>
    </row>
    <row r="49" spans="1:20" x14ac:dyDescent="0.25">
      <c r="A49" s="346"/>
      <c r="B49" s="347"/>
      <c r="C49" s="347"/>
      <c r="D49" s="347"/>
      <c r="E49" s="347"/>
      <c r="F49" s="347"/>
      <c r="G49" s="347"/>
      <c r="H49" s="347"/>
      <c r="I49" s="347"/>
      <c r="J49" s="347"/>
      <c r="K49" s="347"/>
      <c r="L49" s="347"/>
      <c r="M49" s="347"/>
      <c r="N49" s="347"/>
      <c r="O49" s="347"/>
      <c r="P49" s="347"/>
      <c r="Q49" s="347"/>
      <c r="R49" s="347"/>
      <c r="S49" s="347"/>
      <c r="T49" s="349"/>
    </row>
    <row r="50" spans="1:20" x14ac:dyDescent="0.25">
      <c r="A50" s="346"/>
      <c r="B50" s="347"/>
      <c r="C50" s="347"/>
      <c r="D50" s="347"/>
      <c r="E50" s="347"/>
      <c r="F50" s="347"/>
      <c r="G50" s="347"/>
      <c r="H50" s="347"/>
      <c r="I50" s="347"/>
      <c r="J50" s="347"/>
      <c r="K50" s="347"/>
      <c r="L50" s="347"/>
      <c r="M50" s="347"/>
      <c r="N50" s="347"/>
      <c r="O50" s="347"/>
      <c r="P50" s="347"/>
      <c r="Q50" s="347"/>
      <c r="R50" s="347"/>
      <c r="S50" s="347"/>
      <c r="T50" s="349"/>
    </row>
    <row r="51" spans="1:20" x14ac:dyDescent="0.25">
      <c r="A51" s="346"/>
      <c r="B51" s="347"/>
      <c r="C51" s="347"/>
      <c r="D51" s="347"/>
      <c r="E51" s="347"/>
      <c r="F51" s="351"/>
      <c r="G51" s="351"/>
      <c r="H51" s="351"/>
      <c r="I51" s="351"/>
      <c r="J51" s="351"/>
      <c r="K51" s="351"/>
      <c r="L51" s="347"/>
      <c r="M51" s="347"/>
      <c r="N51" s="347"/>
      <c r="O51" s="347"/>
      <c r="P51" s="347"/>
      <c r="Q51" s="347"/>
      <c r="R51" s="347"/>
      <c r="S51" s="347"/>
      <c r="T51" s="349"/>
    </row>
    <row r="52" spans="1:20" x14ac:dyDescent="0.25">
      <c r="A52" s="346"/>
      <c r="B52" s="347"/>
      <c r="C52" s="347"/>
      <c r="D52" s="347"/>
      <c r="E52" s="347"/>
      <c r="F52" s="347"/>
      <c r="G52" s="347"/>
      <c r="H52" s="347"/>
      <c r="I52" s="347"/>
      <c r="J52" s="347"/>
      <c r="K52" s="347"/>
      <c r="L52" s="347"/>
      <c r="M52" s="347"/>
      <c r="N52" s="347"/>
      <c r="O52" s="347"/>
      <c r="P52" s="347"/>
      <c r="Q52" s="347"/>
      <c r="R52" s="347"/>
      <c r="S52" s="347"/>
      <c r="T52" s="349"/>
    </row>
    <row r="53" spans="1:20" x14ac:dyDescent="0.25">
      <c r="A53" s="346"/>
      <c r="B53" s="347"/>
      <c r="C53" s="347"/>
      <c r="D53" s="347"/>
      <c r="E53" s="347"/>
      <c r="F53" s="347"/>
      <c r="G53" s="347"/>
      <c r="H53" s="347"/>
      <c r="I53" s="347"/>
      <c r="J53" s="347"/>
      <c r="K53" s="347"/>
      <c r="L53" s="347"/>
      <c r="M53" s="347"/>
      <c r="N53" s="347"/>
      <c r="O53" s="347"/>
      <c r="P53" s="347"/>
      <c r="Q53" s="347"/>
      <c r="R53" s="347"/>
      <c r="S53" s="347"/>
      <c r="T53" s="349"/>
    </row>
    <row r="54" spans="1:20" x14ac:dyDescent="0.25">
      <c r="A54" s="346"/>
      <c r="B54" s="347"/>
      <c r="C54" s="347"/>
      <c r="D54" s="347"/>
      <c r="E54" s="347"/>
      <c r="F54" s="347"/>
      <c r="G54" s="347"/>
      <c r="H54" s="347"/>
      <c r="I54" s="347"/>
      <c r="J54" s="347"/>
      <c r="K54" s="347"/>
      <c r="L54" s="347"/>
      <c r="M54" s="347"/>
      <c r="N54" s="347"/>
      <c r="O54" s="347"/>
      <c r="P54" s="347"/>
      <c r="Q54" s="347"/>
      <c r="R54" s="347"/>
      <c r="S54" s="347"/>
      <c r="T54" s="349"/>
    </row>
    <row r="55" spans="1:20" x14ac:dyDescent="0.25">
      <c r="A55" s="346"/>
      <c r="B55" s="347"/>
      <c r="C55" s="347"/>
      <c r="D55" s="347"/>
      <c r="E55" s="347"/>
      <c r="F55" s="347"/>
      <c r="G55" s="347"/>
      <c r="H55" s="347"/>
      <c r="I55" s="347"/>
      <c r="J55" s="347"/>
      <c r="K55" s="347"/>
      <c r="L55" s="347"/>
      <c r="M55" s="347"/>
      <c r="N55" s="347"/>
      <c r="O55" s="347"/>
      <c r="P55" s="347"/>
      <c r="Q55" s="347"/>
      <c r="R55" s="347"/>
      <c r="S55" s="347"/>
      <c r="T55" s="349"/>
    </row>
    <row r="56" spans="1:20" x14ac:dyDescent="0.25">
      <c r="A56" s="346"/>
      <c r="B56" s="347"/>
      <c r="C56" s="347"/>
      <c r="D56" s="347"/>
      <c r="E56" s="347"/>
      <c r="F56" s="347"/>
      <c r="G56" s="347"/>
      <c r="H56" s="347"/>
      <c r="I56" s="347"/>
      <c r="J56" s="347"/>
      <c r="K56" s="347"/>
      <c r="L56" s="347"/>
      <c r="M56" s="347"/>
      <c r="N56" s="347"/>
      <c r="O56" s="347"/>
      <c r="P56" s="347"/>
      <c r="Q56" s="347"/>
      <c r="R56" s="347"/>
      <c r="S56" s="347"/>
      <c r="T56" s="349"/>
    </row>
    <row r="57" spans="1:20" x14ac:dyDescent="0.25">
      <c r="A57" s="346"/>
      <c r="B57" s="347"/>
      <c r="C57" s="347"/>
      <c r="D57" s="347"/>
      <c r="E57" s="347"/>
      <c r="F57" s="347"/>
      <c r="G57" s="347"/>
      <c r="H57" s="347"/>
      <c r="I57" s="347"/>
      <c r="J57" s="347"/>
      <c r="K57" s="347"/>
      <c r="L57" s="347"/>
      <c r="M57" s="347"/>
      <c r="N57" s="347"/>
      <c r="O57" s="347"/>
      <c r="P57" s="347"/>
      <c r="Q57" s="347"/>
      <c r="R57" s="347"/>
      <c r="S57" s="347"/>
      <c r="T57" s="349"/>
    </row>
    <row r="58" spans="1:20" x14ac:dyDescent="0.25">
      <c r="A58" s="346"/>
      <c r="B58" s="347"/>
      <c r="C58" s="347"/>
      <c r="D58" s="347"/>
      <c r="E58" s="347"/>
      <c r="F58" s="347"/>
      <c r="G58" s="347"/>
      <c r="H58" s="347"/>
      <c r="I58" s="347"/>
      <c r="J58" s="347"/>
      <c r="K58" s="347"/>
      <c r="L58" s="347"/>
      <c r="M58" s="347"/>
      <c r="N58" s="347"/>
      <c r="O58" s="347"/>
      <c r="P58" s="347"/>
      <c r="Q58" s="347"/>
      <c r="R58" s="347"/>
      <c r="S58" s="347"/>
      <c r="T58" s="349"/>
    </row>
    <row r="59" spans="1:20" x14ac:dyDescent="0.25">
      <c r="A59" s="346"/>
      <c r="B59" s="347"/>
      <c r="C59" s="347"/>
      <c r="D59" s="347"/>
      <c r="E59" s="347"/>
      <c r="F59" s="347"/>
      <c r="G59" s="347"/>
      <c r="H59" s="347"/>
      <c r="I59" s="347"/>
      <c r="J59" s="347"/>
      <c r="K59" s="347"/>
      <c r="L59" s="347"/>
      <c r="M59" s="347"/>
      <c r="N59" s="347"/>
      <c r="O59" s="347"/>
      <c r="P59" s="347"/>
      <c r="Q59" s="347"/>
      <c r="R59" s="347"/>
      <c r="S59" s="347"/>
      <c r="T59" s="349"/>
    </row>
    <row r="60" spans="1:20" x14ac:dyDescent="0.25">
      <c r="A60" s="346"/>
      <c r="B60" s="347"/>
      <c r="C60" s="347"/>
      <c r="D60" s="347"/>
      <c r="E60" s="347"/>
      <c r="F60" s="347"/>
      <c r="G60" s="347"/>
      <c r="H60" s="347"/>
      <c r="I60" s="347"/>
      <c r="J60" s="347"/>
      <c r="K60" s="347"/>
      <c r="L60" s="347"/>
      <c r="M60" s="347"/>
      <c r="N60" s="347"/>
      <c r="O60" s="347"/>
      <c r="P60" s="347"/>
      <c r="Q60" s="347"/>
      <c r="R60" s="347"/>
      <c r="S60" s="347"/>
      <c r="T60" s="349"/>
    </row>
    <row r="61" spans="1:20" x14ac:dyDescent="0.25">
      <c r="A61" s="346"/>
      <c r="B61" s="347"/>
      <c r="C61" s="347"/>
      <c r="D61" s="347"/>
      <c r="E61" s="347"/>
      <c r="F61" s="347"/>
      <c r="G61" s="347"/>
      <c r="H61" s="347"/>
      <c r="I61" s="347"/>
      <c r="J61" s="347"/>
      <c r="K61" s="347"/>
      <c r="L61" s="347"/>
      <c r="M61" s="347"/>
      <c r="N61" s="347"/>
      <c r="O61" s="347"/>
      <c r="P61" s="347"/>
      <c r="Q61" s="347"/>
      <c r="R61" s="347"/>
      <c r="S61" s="347"/>
      <c r="T61" s="349"/>
    </row>
    <row r="62" spans="1:20" x14ac:dyDescent="0.25">
      <c r="A62" s="346"/>
      <c r="B62" s="347"/>
      <c r="C62" s="347"/>
      <c r="D62" s="347"/>
      <c r="E62" s="347"/>
      <c r="F62" s="347"/>
      <c r="G62" s="347"/>
      <c r="H62" s="347"/>
      <c r="I62" s="347"/>
      <c r="J62" s="347"/>
      <c r="K62" s="347"/>
      <c r="L62" s="347"/>
      <c r="M62" s="347"/>
      <c r="N62" s="347"/>
      <c r="O62" s="347"/>
      <c r="P62" s="347"/>
      <c r="Q62" s="347"/>
      <c r="R62" s="347"/>
      <c r="S62" s="347"/>
      <c r="T62" s="349"/>
    </row>
    <row r="63" spans="1:20" x14ac:dyDescent="0.25">
      <c r="A63" s="346"/>
      <c r="B63" s="347"/>
      <c r="C63" s="347"/>
      <c r="D63" s="347"/>
      <c r="E63" s="347"/>
      <c r="F63" s="347"/>
      <c r="G63" s="347"/>
      <c r="H63" s="347"/>
      <c r="I63" s="347"/>
      <c r="J63" s="347"/>
      <c r="K63" s="347"/>
      <c r="L63" s="347"/>
      <c r="M63" s="347"/>
      <c r="N63" s="347"/>
      <c r="O63" s="347"/>
      <c r="P63" s="347"/>
      <c r="Q63" s="347"/>
      <c r="R63" s="347"/>
      <c r="S63" s="347"/>
      <c r="T63" s="349"/>
    </row>
    <row r="64" spans="1:20" x14ac:dyDescent="0.25">
      <c r="A64" s="346"/>
      <c r="B64" s="347"/>
      <c r="C64" s="347"/>
      <c r="D64" s="347"/>
      <c r="E64" s="347"/>
      <c r="F64" s="347"/>
      <c r="G64" s="347"/>
      <c r="H64" s="347"/>
      <c r="I64" s="347"/>
      <c r="J64" s="347"/>
      <c r="K64" s="347"/>
      <c r="L64" s="347"/>
      <c r="M64" s="347"/>
      <c r="N64" s="347"/>
      <c r="O64" s="347"/>
      <c r="P64" s="347"/>
      <c r="Q64" s="347"/>
      <c r="R64" s="347"/>
      <c r="S64" s="347"/>
      <c r="T64" s="349"/>
    </row>
    <row r="65" spans="1:20" x14ac:dyDescent="0.25">
      <c r="A65" s="346"/>
      <c r="B65" s="347"/>
      <c r="C65" s="347"/>
      <c r="D65" s="347"/>
      <c r="E65" s="347"/>
      <c r="F65" s="347"/>
      <c r="G65" s="347"/>
      <c r="H65" s="347"/>
      <c r="I65" s="347"/>
      <c r="J65" s="347"/>
      <c r="K65" s="347"/>
      <c r="L65" s="347"/>
      <c r="M65" s="347"/>
      <c r="N65" s="347"/>
      <c r="O65" s="347"/>
      <c r="P65" s="347"/>
      <c r="Q65" s="347"/>
      <c r="R65" s="347"/>
      <c r="S65" s="347"/>
      <c r="T65" s="349"/>
    </row>
    <row r="66" spans="1:20" x14ac:dyDescent="0.25">
      <c r="A66" s="346"/>
      <c r="B66" s="347"/>
      <c r="C66" s="347"/>
      <c r="D66" s="347"/>
      <c r="E66" s="347"/>
      <c r="F66" s="347"/>
      <c r="G66" s="347"/>
      <c r="H66" s="347"/>
      <c r="I66" s="347"/>
      <c r="J66" s="347"/>
      <c r="K66" s="347"/>
      <c r="L66" s="347"/>
      <c r="M66" s="347"/>
      <c r="N66" s="347"/>
      <c r="O66" s="347"/>
      <c r="P66" s="347"/>
      <c r="Q66" s="347"/>
      <c r="R66" s="347"/>
      <c r="S66" s="347"/>
      <c r="T66" s="349"/>
    </row>
    <row r="67" spans="1:20" x14ac:dyDescent="0.25">
      <c r="A67" s="346"/>
      <c r="B67" s="347"/>
      <c r="C67" s="347"/>
      <c r="D67" s="347"/>
      <c r="E67" s="347"/>
      <c r="F67" s="347"/>
      <c r="G67" s="347"/>
      <c r="H67" s="347"/>
      <c r="I67" s="347"/>
      <c r="J67" s="347"/>
      <c r="K67" s="347"/>
      <c r="L67" s="347"/>
      <c r="M67" s="347"/>
      <c r="N67" s="347"/>
      <c r="O67" s="347"/>
      <c r="P67" s="347"/>
      <c r="Q67" s="347"/>
      <c r="R67" s="347"/>
      <c r="S67" s="347"/>
      <c r="T67" s="349"/>
    </row>
    <row r="68" spans="1:20" x14ac:dyDescent="0.25">
      <c r="A68" s="346"/>
      <c r="B68" s="347"/>
      <c r="C68" s="347"/>
      <c r="D68" s="347"/>
      <c r="E68" s="347"/>
      <c r="F68" s="347"/>
      <c r="G68" s="347"/>
      <c r="H68" s="347"/>
      <c r="I68" s="347"/>
      <c r="J68" s="347"/>
      <c r="K68" s="347"/>
      <c r="L68" s="347"/>
      <c r="M68" s="347"/>
      <c r="N68" s="347"/>
      <c r="O68" s="347"/>
      <c r="P68" s="347"/>
      <c r="Q68" s="347"/>
      <c r="R68" s="347"/>
      <c r="S68" s="347"/>
      <c r="T68" s="349"/>
    </row>
    <row r="69" spans="1:20" x14ac:dyDescent="0.25">
      <c r="A69" s="346"/>
      <c r="B69" s="347"/>
      <c r="C69" s="347"/>
      <c r="D69" s="347"/>
      <c r="E69" s="347"/>
      <c r="F69" s="347"/>
      <c r="G69" s="347"/>
      <c r="H69" s="347"/>
      <c r="I69" s="347"/>
      <c r="J69" s="347"/>
      <c r="K69" s="347"/>
      <c r="L69" s="347"/>
      <c r="M69" s="347"/>
      <c r="N69" s="347"/>
      <c r="O69" s="347"/>
      <c r="P69" s="347"/>
      <c r="Q69" s="347"/>
      <c r="R69" s="347"/>
      <c r="S69" s="347"/>
      <c r="T69" s="349"/>
    </row>
    <row r="70" spans="1:20" x14ac:dyDescent="0.25">
      <c r="A70" s="346"/>
      <c r="B70" s="347"/>
      <c r="C70" s="347"/>
      <c r="D70" s="347"/>
      <c r="E70" s="347"/>
      <c r="F70" s="347"/>
      <c r="G70" s="347"/>
      <c r="H70" s="347"/>
      <c r="I70" s="347"/>
      <c r="J70" s="347"/>
      <c r="K70" s="347"/>
      <c r="L70" s="347"/>
      <c r="M70" s="347"/>
      <c r="N70" s="347"/>
      <c r="O70" s="347"/>
      <c r="P70" s="347"/>
      <c r="Q70" s="347"/>
      <c r="R70" s="347"/>
      <c r="S70" s="347"/>
      <c r="T70" s="349"/>
    </row>
    <row r="71" spans="1:20" x14ac:dyDescent="0.25">
      <c r="A71" s="346"/>
      <c r="B71" s="347"/>
      <c r="C71" s="347"/>
      <c r="D71" s="347"/>
      <c r="E71" s="347"/>
      <c r="F71" s="347"/>
      <c r="G71" s="347"/>
      <c r="H71" s="347"/>
      <c r="I71" s="347"/>
      <c r="J71" s="347"/>
      <c r="K71" s="347"/>
      <c r="L71" s="347"/>
      <c r="M71" s="347"/>
      <c r="N71" s="347"/>
      <c r="O71" s="347"/>
      <c r="P71" s="347"/>
      <c r="Q71" s="347"/>
      <c r="R71" s="347"/>
      <c r="S71" s="347"/>
      <c r="T71" s="349"/>
    </row>
    <row r="72" spans="1:20" x14ac:dyDescent="0.25">
      <c r="A72" s="346"/>
      <c r="B72" s="347"/>
      <c r="C72" s="347"/>
      <c r="D72" s="347"/>
      <c r="E72" s="347"/>
      <c r="F72" s="347"/>
      <c r="G72" s="347"/>
      <c r="H72" s="347"/>
      <c r="I72" s="347"/>
      <c r="J72" s="347"/>
      <c r="K72" s="347"/>
      <c r="L72" s="347"/>
      <c r="M72" s="347"/>
      <c r="N72" s="347"/>
      <c r="O72" s="347"/>
      <c r="P72" s="347"/>
      <c r="Q72" s="347"/>
      <c r="R72" s="347"/>
      <c r="S72" s="347"/>
      <c r="T72" s="349"/>
    </row>
    <row r="73" spans="1:20" x14ac:dyDescent="0.25">
      <c r="A73" s="346"/>
      <c r="B73" s="347"/>
      <c r="C73" s="347"/>
      <c r="D73" s="347"/>
      <c r="E73" s="347"/>
      <c r="F73" s="347"/>
      <c r="G73" s="347"/>
      <c r="H73" s="347"/>
      <c r="I73" s="347"/>
      <c r="J73" s="347"/>
      <c r="K73" s="347"/>
      <c r="L73" s="347"/>
      <c r="M73" s="347"/>
      <c r="N73" s="347"/>
      <c r="O73" s="347"/>
      <c r="P73" s="347"/>
      <c r="Q73" s="347"/>
      <c r="R73" s="347"/>
      <c r="S73" s="347"/>
      <c r="T73" s="349"/>
    </row>
    <row r="74" spans="1:20" x14ac:dyDescent="0.25">
      <c r="A74" s="346"/>
      <c r="B74" s="347"/>
      <c r="C74" s="347"/>
      <c r="D74" s="347"/>
      <c r="E74" s="347"/>
      <c r="F74" s="347"/>
      <c r="G74" s="347"/>
      <c r="H74" s="347"/>
      <c r="I74" s="347"/>
      <c r="J74" s="347"/>
      <c r="K74" s="347"/>
      <c r="L74" s="347"/>
      <c r="M74" s="347"/>
      <c r="N74" s="347"/>
      <c r="O74" s="347"/>
      <c r="P74" s="347"/>
      <c r="Q74" s="347"/>
      <c r="R74" s="347"/>
      <c r="S74" s="347"/>
      <c r="T74" s="349"/>
    </row>
    <row r="75" spans="1:20" x14ac:dyDescent="0.25">
      <c r="A75" s="346"/>
      <c r="B75" s="347"/>
      <c r="C75" s="347"/>
      <c r="D75" s="347"/>
      <c r="E75" s="347"/>
      <c r="F75" s="347"/>
      <c r="G75" s="347"/>
      <c r="H75" s="347"/>
      <c r="I75" s="347"/>
      <c r="J75" s="347"/>
      <c r="K75" s="347"/>
      <c r="L75" s="347"/>
      <c r="M75" s="347"/>
      <c r="N75" s="347"/>
      <c r="O75" s="347"/>
      <c r="P75" s="347"/>
      <c r="Q75" s="347"/>
      <c r="R75" s="347"/>
      <c r="S75" s="347"/>
      <c r="T75" s="349"/>
    </row>
    <row r="76" spans="1:20" x14ac:dyDescent="0.25">
      <c r="A76" s="346"/>
      <c r="B76" s="347"/>
      <c r="C76" s="347"/>
      <c r="D76" s="347"/>
      <c r="E76" s="347"/>
      <c r="F76" s="347"/>
      <c r="G76" s="347"/>
      <c r="H76" s="347"/>
      <c r="I76" s="347"/>
      <c r="J76" s="347"/>
      <c r="K76" s="347"/>
      <c r="L76" s="347"/>
      <c r="M76" s="347"/>
      <c r="N76" s="347"/>
      <c r="O76" s="347"/>
      <c r="P76" s="347"/>
      <c r="Q76" s="347"/>
      <c r="R76" s="347"/>
      <c r="S76" s="347"/>
      <c r="T76" s="349"/>
    </row>
    <row r="77" spans="1:20" x14ac:dyDescent="0.25">
      <c r="A77" s="346"/>
      <c r="B77" s="347"/>
      <c r="C77" s="347"/>
      <c r="D77" s="347"/>
      <c r="E77" s="347"/>
      <c r="F77" s="347"/>
      <c r="G77" s="347"/>
      <c r="H77" s="347"/>
      <c r="I77" s="347"/>
      <c r="J77" s="347"/>
      <c r="K77" s="347"/>
      <c r="L77" s="347"/>
      <c r="M77" s="347"/>
      <c r="N77" s="347"/>
      <c r="O77" s="347"/>
      <c r="P77" s="347"/>
      <c r="Q77" s="347"/>
      <c r="R77" s="347"/>
      <c r="S77" s="347"/>
      <c r="T77" s="349"/>
    </row>
    <row r="78" spans="1:20" x14ac:dyDescent="0.25">
      <c r="A78" s="346"/>
      <c r="B78" s="347"/>
      <c r="C78" s="347"/>
      <c r="D78" s="347"/>
      <c r="E78" s="347"/>
      <c r="F78" s="347"/>
      <c r="G78" s="347"/>
      <c r="H78" s="347"/>
      <c r="I78" s="347"/>
      <c r="J78" s="347"/>
      <c r="K78" s="347"/>
      <c r="L78" s="347"/>
      <c r="M78" s="347"/>
      <c r="N78" s="347"/>
      <c r="O78" s="347"/>
      <c r="P78" s="347"/>
      <c r="Q78" s="347"/>
      <c r="R78" s="347"/>
      <c r="S78" s="347"/>
      <c r="T78" s="349"/>
    </row>
    <row r="79" spans="1:20" x14ac:dyDescent="0.25">
      <c r="A79" s="346"/>
      <c r="B79" s="347"/>
      <c r="C79" s="347"/>
      <c r="D79" s="347"/>
      <c r="E79" s="347"/>
      <c r="F79" s="347"/>
      <c r="G79" s="347"/>
      <c r="H79" s="347"/>
      <c r="I79" s="347"/>
      <c r="J79" s="347"/>
      <c r="K79" s="347"/>
      <c r="L79" s="347"/>
      <c r="M79" s="347"/>
      <c r="N79" s="347"/>
      <c r="O79" s="347"/>
      <c r="P79" s="347"/>
      <c r="Q79" s="347"/>
      <c r="R79" s="347"/>
      <c r="S79" s="347"/>
      <c r="T79" s="349"/>
    </row>
    <row r="80" spans="1:20" x14ac:dyDescent="0.25">
      <c r="A80" s="346"/>
      <c r="B80" s="347"/>
      <c r="C80" s="347"/>
      <c r="D80" s="347"/>
      <c r="E80" s="347"/>
      <c r="F80" s="347"/>
      <c r="G80" s="347"/>
      <c r="H80" s="347"/>
      <c r="I80" s="347"/>
      <c r="J80" s="347"/>
      <c r="K80" s="347"/>
      <c r="L80" s="347"/>
      <c r="M80" s="347"/>
      <c r="N80" s="347"/>
      <c r="O80" s="347"/>
      <c r="P80" s="347"/>
      <c r="Q80" s="347"/>
      <c r="R80" s="347"/>
      <c r="S80" s="347"/>
      <c r="T80" s="349"/>
    </row>
    <row r="81" spans="1:20" x14ac:dyDescent="0.25">
      <c r="A81" s="346"/>
      <c r="B81" s="347"/>
      <c r="C81" s="347"/>
      <c r="D81" s="347"/>
      <c r="E81" s="347"/>
      <c r="F81" s="347"/>
      <c r="G81" s="347"/>
      <c r="H81" s="347"/>
      <c r="I81" s="347"/>
      <c r="J81" s="347"/>
      <c r="K81" s="347"/>
      <c r="L81" s="347"/>
      <c r="M81" s="347"/>
      <c r="N81" s="347"/>
      <c r="O81" s="347"/>
      <c r="P81" s="347"/>
      <c r="Q81" s="347"/>
      <c r="R81" s="347"/>
      <c r="S81" s="347"/>
      <c r="T81" s="349"/>
    </row>
    <row r="82" spans="1:20" x14ac:dyDescent="0.25">
      <c r="A82" s="346"/>
      <c r="B82" s="347"/>
      <c r="C82" s="347"/>
      <c r="D82" s="347"/>
      <c r="E82" s="347"/>
      <c r="F82" s="347"/>
      <c r="G82" s="347"/>
      <c r="H82" s="347"/>
      <c r="I82" s="347"/>
      <c r="J82" s="347"/>
      <c r="K82" s="347"/>
      <c r="L82" s="347"/>
      <c r="M82" s="347"/>
      <c r="N82" s="347"/>
      <c r="O82" s="347"/>
      <c r="P82" s="347"/>
      <c r="Q82" s="347"/>
      <c r="R82" s="347"/>
      <c r="S82" s="347"/>
      <c r="T82" s="349"/>
    </row>
    <row r="83" spans="1:20" x14ac:dyDescent="0.25">
      <c r="A83" s="346"/>
      <c r="B83" s="347"/>
      <c r="C83" s="347"/>
      <c r="D83" s="347"/>
      <c r="E83" s="347"/>
      <c r="F83" s="347"/>
      <c r="G83" s="347"/>
      <c r="H83" s="347"/>
      <c r="I83" s="347"/>
      <c r="J83" s="347"/>
      <c r="K83" s="347"/>
      <c r="L83" s="347"/>
      <c r="M83" s="347"/>
      <c r="N83" s="347"/>
      <c r="O83" s="347"/>
      <c r="P83" s="347"/>
      <c r="Q83" s="347"/>
      <c r="R83" s="347"/>
      <c r="S83" s="347"/>
      <c r="T83" s="349"/>
    </row>
    <row r="84" spans="1:20" x14ac:dyDescent="0.25">
      <c r="A84" s="346"/>
      <c r="B84" s="347"/>
      <c r="C84" s="347"/>
      <c r="D84" s="347"/>
      <c r="E84" s="347"/>
      <c r="F84" s="347"/>
      <c r="G84" s="347"/>
      <c r="H84" s="347"/>
      <c r="I84" s="347"/>
      <c r="J84" s="347"/>
      <c r="K84" s="347"/>
      <c r="L84" s="347"/>
      <c r="M84" s="347"/>
      <c r="N84" s="347"/>
      <c r="O84" s="347"/>
      <c r="P84" s="347"/>
      <c r="Q84" s="347"/>
      <c r="R84" s="347"/>
      <c r="S84" s="347"/>
      <c r="T84" s="349"/>
    </row>
    <row r="85" spans="1:20" x14ac:dyDescent="0.25">
      <c r="A85" s="346"/>
      <c r="B85" s="347"/>
      <c r="C85" s="347"/>
      <c r="D85" s="347"/>
      <c r="E85" s="347"/>
      <c r="F85" s="347"/>
      <c r="G85" s="347"/>
      <c r="H85" s="347"/>
      <c r="I85" s="347"/>
      <c r="J85" s="347"/>
      <c r="K85" s="347"/>
      <c r="L85" s="347"/>
      <c r="M85" s="347"/>
      <c r="N85" s="347"/>
      <c r="O85" s="347"/>
      <c r="P85" s="347"/>
      <c r="Q85" s="347"/>
      <c r="R85" s="347"/>
      <c r="S85" s="347"/>
      <c r="T85" s="349"/>
    </row>
    <row r="86" spans="1:20" x14ac:dyDescent="0.25">
      <c r="A86" s="346"/>
      <c r="B86" s="347"/>
      <c r="C86" s="347"/>
      <c r="D86" s="347"/>
      <c r="E86" s="347"/>
      <c r="F86" s="347"/>
      <c r="G86" s="347"/>
      <c r="H86" s="347"/>
      <c r="I86" s="347"/>
      <c r="J86" s="347"/>
      <c r="K86" s="347"/>
      <c r="L86" s="347"/>
      <c r="M86" s="347"/>
      <c r="N86" s="347"/>
      <c r="O86" s="347"/>
      <c r="P86" s="347"/>
      <c r="Q86" s="347"/>
      <c r="R86" s="347"/>
      <c r="S86" s="347"/>
      <c r="T86" s="349"/>
    </row>
    <row r="87" spans="1:20" x14ac:dyDescent="0.25">
      <c r="A87" s="346"/>
      <c r="B87" s="347"/>
      <c r="C87" s="347"/>
      <c r="D87" s="347"/>
      <c r="E87" s="347"/>
      <c r="F87" s="347"/>
      <c r="G87" s="347"/>
      <c r="H87" s="347"/>
      <c r="I87" s="347"/>
      <c r="J87" s="347"/>
      <c r="K87" s="347"/>
      <c r="L87" s="347"/>
      <c r="M87" s="347"/>
      <c r="N87" s="347"/>
      <c r="O87" s="347"/>
      <c r="P87" s="347"/>
      <c r="Q87" s="347"/>
      <c r="R87" s="347"/>
      <c r="S87" s="347"/>
      <c r="T87" s="349"/>
    </row>
    <row r="88" spans="1:20" x14ac:dyDescent="0.25">
      <c r="A88" s="346"/>
      <c r="B88" s="347"/>
      <c r="C88" s="347"/>
      <c r="D88" s="347"/>
      <c r="E88" s="347"/>
      <c r="F88" s="347"/>
      <c r="G88" s="347"/>
      <c r="H88" s="347"/>
      <c r="I88" s="347"/>
      <c r="J88" s="347"/>
      <c r="K88" s="347"/>
      <c r="L88" s="347"/>
      <c r="M88" s="347"/>
      <c r="N88" s="347"/>
      <c r="O88" s="347"/>
      <c r="P88" s="347"/>
      <c r="Q88" s="347"/>
      <c r="R88" s="347"/>
      <c r="S88" s="347"/>
      <c r="T88" s="349"/>
    </row>
    <row r="89" spans="1:20" x14ac:dyDescent="0.25">
      <c r="A89" s="346"/>
      <c r="B89" s="347"/>
      <c r="C89" s="347"/>
      <c r="D89" s="347"/>
      <c r="E89" s="347"/>
      <c r="F89" s="347"/>
      <c r="G89" s="347"/>
      <c r="H89" s="347"/>
      <c r="I89" s="347"/>
      <c r="J89" s="347"/>
      <c r="K89" s="347"/>
      <c r="L89" s="347"/>
      <c r="M89" s="347"/>
      <c r="N89" s="347"/>
      <c r="O89" s="347"/>
      <c r="P89" s="347"/>
      <c r="Q89" s="347"/>
      <c r="R89" s="347"/>
      <c r="S89" s="347"/>
      <c r="T89" s="349"/>
    </row>
    <row r="90" spans="1:20" x14ac:dyDescent="0.25">
      <c r="A90" s="346"/>
      <c r="B90" s="347"/>
      <c r="C90" s="347"/>
      <c r="D90" s="347"/>
      <c r="E90" s="347"/>
      <c r="F90" s="347"/>
      <c r="G90" s="347"/>
      <c r="H90" s="347"/>
      <c r="I90" s="347"/>
      <c r="J90" s="347"/>
      <c r="K90" s="347"/>
      <c r="L90" s="347"/>
      <c r="M90" s="347"/>
      <c r="N90" s="347"/>
      <c r="O90" s="347"/>
      <c r="P90" s="347"/>
      <c r="Q90" s="347"/>
      <c r="R90" s="347"/>
      <c r="S90" s="347"/>
      <c r="T90" s="349"/>
    </row>
    <row r="91" spans="1:20" x14ac:dyDescent="0.25">
      <c r="A91" s="346"/>
      <c r="B91" s="347"/>
      <c r="C91" s="347"/>
      <c r="D91" s="347"/>
      <c r="E91" s="347"/>
      <c r="F91" s="347"/>
      <c r="G91" s="347"/>
      <c r="H91" s="347"/>
      <c r="I91" s="347"/>
      <c r="J91" s="347"/>
      <c r="K91" s="347"/>
      <c r="L91" s="347"/>
      <c r="M91" s="347"/>
      <c r="N91" s="347"/>
      <c r="O91" s="347"/>
      <c r="P91" s="347"/>
      <c r="Q91" s="347"/>
      <c r="R91" s="347"/>
      <c r="S91" s="347"/>
      <c r="T91" s="349"/>
    </row>
    <row r="92" spans="1:20" x14ac:dyDescent="0.25">
      <c r="A92" s="346"/>
      <c r="B92" s="347"/>
      <c r="C92" s="347"/>
      <c r="D92" s="347"/>
      <c r="E92" s="347"/>
      <c r="F92" s="347"/>
      <c r="G92" s="347"/>
      <c r="H92" s="347"/>
      <c r="I92" s="347"/>
      <c r="J92" s="347"/>
      <c r="K92" s="347"/>
      <c r="L92" s="347"/>
      <c r="M92" s="347"/>
      <c r="N92" s="347"/>
      <c r="O92" s="347"/>
      <c r="P92" s="347"/>
      <c r="Q92" s="347"/>
      <c r="R92" s="347"/>
      <c r="S92" s="347"/>
      <c r="T92" s="349"/>
    </row>
    <row r="93" spans="1:20" x14ac:dyDescent="0.25">
      <c r="A93" s="346"/>
      <c r="B93" s="347"/>
      <c r="C93" s="347"/>
      <c r="D93" s="347"/>
      <c r="E93" s="347"/>
      <c r="F93" s="347"/>
      <c r="G93" s="347"/>
      <c r="H93" s="347"/>
      <c r="I93" s="347"/>
      <c r="J93" s="347"/>
      <c r="K93" s="347"/>
      <c r="L93" s="347"/>
      <c r="M93" s="347"/>
      <c r="N93" s="347"/>
      <c r="O93" s="347"/>
      <c r="P93" s="347"/>
      <c r="Q93" s="347"/>
      <c r="R93" s="347"/>
      <c r="S93" s="347"/>
      <c r="T93" s="349"/>
    </row>
    <row r="94" spans="1:20" ht="14.4" thickBot="1" x14ac:dyDescent="0.3">
      <c r="A94" s="352"/>
      <c r="B94" s="353"/>
      <c r="C94" s="353"/>
      <c r="D94" s="353"/>
      <c r="E94" s="353"/>
      <c r="F94" s="353"/>
      <c r="G94" s="353"/>
      <c r="H94" s="353"/>
      <c r="I94" s="353"/>
      <c r="J94" s="353"/>
      <c r="K94" s="353"/>
      <c r="L94" s="353"/>
      <c r="M94" s="353"/>
      <c r="N94" s="353"/>
      <c r="O94" s="353"/>
      <c r="P94" s="353"/>
      <c r="Q94" s="353"/>
      <c r="R94" s="353"/>
      <c r="S94" s="353"/>
      <c r="T94" s="354"/>
    </row>
  </sheetData>
  <mergeCells count="1">
    <mergeCell ref="M2:O2"/>
  </mergeCells>
  <pageMargins left="0.25" right="0.25" top="0.75" bottom="0.75" header="0.3" footer="0.3"/>
  <pageSetup scale="56" fitToHeight="0" orientation="landscape" horizontalDpi="300" verticalDpi="300"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J45"/>
  <sheetViews>
    <sheetView zoomScaleNormal="100" workbookViewId="0"/>
  </sheetViews>
  <sheetFormatPr defaultColWidth="8.59765625" defaultRowHeight="13.8" x14ac:dyDescent="0.25"/>
  <cols>
    <col min="1" max="16384" width="8.59765625" style="9"/>
  </cols>
  <sheetData>
    <row r="1" spans="1:10" ht="14.1" customHeight="1" x14ac:dyDescent="0.25"/>
    <row r="2" spans="1:10" ht="14.1" customHeight="1" x14ac:dyDescent="0.25"/>
    <row r="4" spans="1:10" x14ac:dyDescent="0.25">
      <c r="A4" s="12"/>
      <c r="B4" s="12"/>
      <c r="C4" s="12"/>
      <c r="D4" s="12"/>
      <c r="E4" s="12"/>
      <c r="F4" s="12"/>
    </row>
    <row r="5" spans="1:10" x14ac:dyDescent="0.25">
      <c r="A5" s="12"/>
      <c r="B5" s="12"/>
      <c r="C5" s="12"/>
      <c r="D5" s="12"/>
      <c r="E5" s="12"/>
      <c r="F5" s="12"/>
      <c r="G5" s="12"/>
      <c r="H5" s="12"/>
      <c r="I5" s="12"/>
      <c r="J5" s="12"/>
    </row>
    <row r="6" spans="1:10" x14ac:dyDescent="0.25">
      <c r="A6" s="12"/>
      <c r="B6" s="12"/>
      <c r="C6" s="12"/>
      <c r="D6" s="12"/>
      <c r="E6" s="12"/>
      <c r="F6" s="12"/>
      <c r="G6" s="12"/>
      <c r="H6" s="12"/>
      <c r="I6" s="12"/>
      <c r="J6" s="12"/>
    </row>
    <row r="7" spans="1:10" x14ac:dyDescent="0.25">
      <c r="A7" s="12"/>
      <c r="B7" s="12"/>
      <c r="C7" s="12"/>
      <c r="D7" s="12"/>
    </row>
    <row r="8" spans="1:10" x14ac:dyDescent="0.25">
      <c r="A8" s="12"/>
      <c r="B8" s="12"/>
      <c r="C8" s="12"/>
      <c r="D8" s="12"/>
    </row>
    <row r="9" spans="1:10" ht="14.25" customHeight="1" x14ac:dyDescent="0.25">
      <c r="A9" s="12"/>
      <c r="B9" s="12"/>
      <c r="C9" s="12"/>
      <c r="D9" s="12"/>
      <c r="E9" s="12"/>
      <c r="F9" s="12"/>
      <c r="G9" s="12"/>
      <c r="H9" s="12"/>
      <c r="I9" s="12"/>
      <c r="J9" s="12"/>
    </row>
    <row r="10" spans="1:10" ht="14.25" customHeight="1" x14ac:dyDescent="0.25">
      <c r="A10" s="12"/>
      <c r="B10" s="12"/>
      <c r="C10" s="12"/>
      <c r="D10" s="12"/>
      <c r="E10" s="12"/>
      <c r="F10" s="12"/>
      <c r="G10" s="12"/>
      <c r="H10" s="12"/>
      <c r="I10" s="12"/>
      <c r="J10" s="12"/>
    </row>
    <row r="11" spans="1:10" ht="14.25" customHeight="1" x14ac:dyDescent="0.25">
      <c r="A11" s="12"/>
      <c r="B11" s="12"/>
      <c r="C11" s="12"/>
      <c r="D11" s="12"/>
      <c r="E11" s="12"/>
      <c r="F11" s="12"/>
      <c r="G11" s="12"/>
      <c r="H11" s="12"/>
      <c r="I11" s="12"/>
      <c r="J11" s="12"/>
    </row>
    <row r="12" spans="1:10" ht="14.25" customHeight="1" x14ac:dyDescent="0.25">
      <c r="A12" s="12"/>
      <c r="B12" s="12"/>
      <c r="C12" s="12"/>
      <c r="D12" s="12"/>
      <c r="E12" s="12"/>
      <c r="F12" s="12"/>
      <c r="G12" s="12"/>
      <c r="H12" s="12"/>
      <c r="I12" s="12"/>
      <c r="J12" s="12"/>
    </row>
    <row r="13" spans="1:10" ht="14.25" customHeight="1" x14ac:dyDescent="0.25">
      <c r="A13" s="12"/>
      <c r="B13" s="12"/>
      <c r="C13" s="12"/>
      <c r="D13" s="12"/>
      <c r="E13" s="12"/>
      <c r="F13" s="12"/>
      <c r="G13" s="12"/>
      <c r="H13" s="12"/>
      <c r="I13" s="12"/>
      <c r="J13" s="12"/>
    </row>
    <row r="14" spans="1:10" ht="14.25" customHeight="1" x14ac:dyDescent="0.25">
      <c r="A14" s="12"/>
      <c r="B14" s="12"/>
      <c r="C14" s="12"/>
      <c r="D14" s="12"/>
      <c r="E14" s="12"/>
      <c r="F14" s="12"/>
      <c r="G14" s="12"/>
      <c r="H14" s="12"/>
      <c r="I14" s="12"/>
      <c r="J14" s="12"/>
    </row>
    <row r="15" spans="1:10" ht="14.25" customHeight="1" x14ac:dyDescent="0.25">
      <c r="A15" s="12"/>
      <c r="B15" s="12"/>
      <c r="C15" s="12"/>
      <c r="D15" s="12"/>
      <c r="E15" s="12"/>
      <c r="F15" s="12"/>
      <c r="G15" s="12"/>
      <c r="H15" s="12"/>
      <c r="I15" s="12"/>
      <c r="J15" s="12"/>
    </row>
    <row r="16" spans="1:10" ht="14.25" customHeight="1" x14ac:dyDescent="0.25">
      <c r="A16" s="12"/>
      <c r="B16" s="12"/>
      <c r="C16" s="12"/>
      <c r="D16" s="12"/>
      <c r="E16" s="12"/>
      <c r="F16" s="12"/>
      <c r="G16" s="12"/>
      <c r="H16" s="12"/>
      <c r="I16" s="12"/>
      <c r="J16" s="12"/>
    </row>
    <row r="17" spans="1:10" ht="14.25" customHeight="1" x14ac:dyDescent="0.25">
      <c r="A17" s="12"/>
      <c r="B17" s="12"/>
      <c r="C17" s="12"/>
      <c r="D17" s="12"/>
      <c r="E17" s="12"/>
      <c r="F17" s="12"/>
      <c r="G17" s="12"/>
      <c r="H17" s="12"/>
      <c r="I17" s="12"/>
      <c r="J17" s="12"/>
    </row>
    <row r="18" spans="1:10" ht="14.25" customHeight="1" x14ac:dyDescent="0.25">
      <c r="A18" s="12"/>
      <c r="B18" s="12"/>
      <c r="C18" s="12"/>
      <c r="D18" s="12"/>
      <c r="E18" s="12"/>
      <c r="F18" s="12"/>
      <c r="G18" s="12"/>
      <c r="H18" s="12"/>
      <c r="I18" s="12"/>
      <c r="J18" s="12"/>
    </row>
    <row r="19" spans="1:10" x14ac:dyDescent="0.25">
      <c r="A19" s="12"/>
      <c r="B19" s="12"/>
      <c r="C19" s="12"/>
      <c r="D19" s="12"/>
      <c r="E19" s="12"/>
      <c r="F19" s="12"/>
      <c r="G19" s="12"/>
      <c r="H19" s="12"/>
      <c r="I19" s="12"/>
      <c r="J19" s="12"/>
    </row>
    <row r="20" spans="1:10" x14ac:dyDescent="0.25">
      <c r="A20" s="12"/>
      <c r="B20" s="12"/>
      <c r="C20" s="12"/>
      <c r="D20" s="12"/>
      <c r="E20" s="12"/>
      <c r="F20" s="12"/>
      <c r="G20" s="12"/>
      <c r="H20" s="12"/>
      <c r="I20" s="12"/>
      <c r="J20" s="12"/>
    </row>
    <row r="21" spans="1:10" x14ac:dyDescent="0.25">
      <c r="A21" s="12"/>
      <c r="B21" s="12"/>
      <c r="C21" s="12"/>
      <c r="D21" s="12"/>
      <c r="E21" s="12"/>
      <c r="F21" s="12"/>
      <c r="G21" s="12"/>
      <c r="H21" s="12"/>
      <c r="I21" s="12"/>
      <c r="J21" s="12"/>
    </row>
    <row r="30" spans="1:10" ht="15.6" customHeight="1" x14ac:dyDescent="0.25"/>
    <row r="31" spans="1:10" ht="14.1" customHeight="1" x14ac:dyDescent="0.25"/>
    <row r="32" spans="1:10" ht="14.1" customHeight="1" x14ac:dyDescent="0.25"/>
    <row r="33" spans="1:10" ht="14.1" customHeight="1" x14ac:dyDescent="0.25"/>
    <row r="34" spans="1:10" ht="14.1" customHeight="1" x14ac:dyDescent="0.25"/>
    <row r="35" spans="1:10" ht="14.1" customHeight="1" x14ac:dyDescent="0.25"/>
    <row r="36" spans="1:10" ht="14.1" customHeight="1" x14ac:dyDescent="0.25"/>
    <row r="37" spans="1:10" ht="14.1" customHeight="1" x14ac:dyDescent="0.25"/>
    <row r="38" spans="1:10" ht="14.1" customHeight="1" x14ac:dyDescent="0.25"/>
    <row r="39" spans="1:10" ht="14.1" customHeight="1" x14ac:dyDescent="0.25"/>
    <row r="40" spans="1:10" ht="14.1" customHeight="1" x14ac:dyDescent="0.25">
      <c r="G40" s="11"/>
      <c r="H40" s="11"/>
      <c r="I40" s="11"/>
      <c r="J40" s="11"/>
    </row>
    <row r="41" spans="1:10" ht="14.1" customHeight="1" x14ac:dyDescent="0.25">
      <c r="A41" s="11"/>
      <c r="B41" s="11"/>
      <c r="C41" s="11"/>
      <c r="D41" s="11"/>
      <c r="E41" s="11"/>
      <c r="F41" s="11"/>
      <c r="G41" s="11"/>
      <c r="H41" s="11"/>
      <c r="I41" s="11"/>
      <c r="J41" s="11"/>
    </row>
    <row r="42" spans="1:10" x14ac:dyDescent="0.25">
      <c r="A42" s="10"/>
    </row>
    <row r="45" spans="1:10" ht="15.6" x14ac:dyDescent="0.25">
      <c r="B45" s="10" t="s">
        <v>537</v>
      </c>
      <c r="C45" s="11"/>
      <c r="D45" s="11"/>
      <c r="E45" s="11"/>
      <c r="F45" s="11"/>
    </row>
  </sheetData>
  <pageMargins left="0.25" right="0.25" top="0.5" bottom="0.5" header="0" footer="0"/>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1000"/>
  <sheetViews>
    <sheetView zoomScaleNormal="100" zoomScalePageLayoutView="70" workbookViewId="0">
      <selection sqref="A1:B1"/>
    </sheetView>
  </sheetViews>
  <sheetFormatPr defaultColWidth="80.296875" defaultRowHeight="15" customHeight="1" x14ac:dyDescent="0.25"/>
  <cols>
    <col min="1" max="1" width="15.796875" style="13" customWidth="1"/>
    <col min="2" max="2" width="65.796875" style="13" customWidth="1"/>
    <col min="3" max="16384" width="80.296875" style="13"/>
  </cols>
  <sheetData>
    <row r="1" spans="1:4" ht="28.5" customHeight="1" x14ac:dyDescent="0.4">
      <c r="A1" s="444" t="s">
        <v>0</v>
      </c>
      <c r="B1" s="445"/>
      <c r="D1" s="43"/>
    </row>
    <row r="2" spans="1:4" ht="74.099999999999994" customHeight="1" x14ac:dyDescent="0.25">
      <c r="A2" s="446" t="s">
        <v>791</v>
      </c>
      <c r="B2" s="447"/>
    </row>
    <row r="3" spans="1:4" ht="14.25" customHeight="1" x14ac:dyDescent="0.25"/>
    <row r="4" spans="1:4" ht="30.75" customHeight="1" x14ac:dyDescent="0.25">
      <c r="A4" s="44" t="s">
        <v>1</v>
      </c>
      <c r="B4" s="245" t="s">
        <v>2</v>
      </c>
    </row>
    <row r="5" spans="1:4" ht="92.4" x14ac:dyDescent="0.25">
      <c r="A5" s="93" t="s">
        <v>684</v>
      </c>
      <c r="B5" s="94" t="s">
        <v>675</v>
      </c>
    </row>
    <row r="6" spans="1:4" ht="79.2" x14ac:dyDescent="0.25">
      <c r="A6" s="95" t="s">
        <v>685</v>
      </c>
      <c r="B6" s="96" t="s">
        <v>676</v>
      </c>
      <c r="D6" s="14"/>
    </row>
    <row r="7" spans="1:4" ht="79.2" x14ac:dyDescent="0.25">
      <c r="A7" s="97" t="s">
        <v>686</v>
      </c>
      <c r="B7" s="98" t="s">
        <v>677</v>
      </c>
    </row>
    <row r="8" spans="1:4" ht="66" x14ac:dyDescent="0.25">
      <c r="A8" s="99" t="s">
        <v>687</v>
      </c>
      <c r="B8" s="100" t="s">
        <v>711</v>
      </c>
    </row>
    <row r="9" spans="1:4" ht="105.6" x14ac:dyDescent="0.25">
      <c r="A9" s="101" t="s">
        <v>688</v>
      </c>
      <c r="B9" s="102" t="s">
        <v>678</v>
      </c>
    </row>
    <row r="10" spans="1:4" ht="14.25" customHeight="1" x14ac:dyDescent="0.25">
      <c r="A10" s="3"/>
      <c r="B10" s="3"/>
    </row>
    <row r="11" spans="1:4" ht="14.25" customHeight="1" x14ac:dyDescent="0.25">
      <c r="D11" s="43"/>
    </row>
    <row r="12" spans="1:4" ht="14.25" customHeight="1" x14ac:dyDescent="0.25"/>
    <row r="13" spans="1:4" ht="14.25" customHeight="1" x14ac:dyDescent="0.25"/>
    <row r="14" spans="1:4" ht="14.25" customHeight="1" x14ac:dyDescent="0.25"/>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2:B2"/>
  </mergeCells>
  <printOptions horizontalCentered="1"/>
  <pageMargins left="0.25" right="0.25" top="0.75" bottom="0.75" header="0" footer="0"/>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ummaryBelow="0" summaryRight="0"/>
    <pageSetUpPr fitToPage="1"/>
  </sheetPr>
  <dimension ref="A1:F981"/>
  <sheetViews>
    <sheetView showWhiteSpace="0" zoomScaleNormal="100" zoomScaleSheetLayoutView="100" workbookViewId="0">
      <selection sqref="A1:F1"/>
    </sheetView>
  </sheetViews>
  <sheetFormatPr defaultColWidth="12.59765625" defaultRowHeight="15" customHeight="1" x14ac:dyDescent="0.25"/>
  <cols>
    <col min="1" max="1" width="2.59765625" style="15" customWidth="1"/>
    <col min="2" max="2" width="7.296875" style="15" customWidth="1"/>
    <col min="3" max="3" width="35.296875" style="15" customWidth="1"/>
    <col min="4" max="4" width="15" style="15" customWidth="1"/>
    <col min="5" max="5" width="9" style="15" customWidth="1"/>
    <col min="6" max="6" width="11.09765625" style="15" customWidth="1"/>
    <col min="7" max="16384" width="12.59765625" style="15"/>
  </cols>
  <sheetData>
    <row r="1" spans="1:6" ht="23.1" customHeight="1" x14ac:dyDescent="0.25">
      <c r="A1" s="466" t="s">
        <v>3</v>
      </c>
      <c r="B1" s="467"/>
      <c r="C1" s="467"/>
      <c r="D1" s="467"/>
      <c r="E1" s="467"/>
      <c r="F1" s="468"/>
    </row>
    <row r="2" spans="1:6" ht="15" customHeight="1" x14ac:dyDescent="0.25">
      <c r="A2" s="462" t="s">
        <v>712</v>
      </c>
      <c r="B2" s="452"/>
      <c r="C2" s="452"/>
      <c r="D2" s="452"/>
      <c r="E2" s="452"/>
      <c r="F2" s="452"/>
    </row>
    <row r="3" spans="1:6" ht="15" customHeight="1" x14ac:dyDescent="0.25">
      <c r="A3" s="469" t="s">
        <v>4</v>
      </c>
      <c r="B3" s="469"/>
      <c r="C3" s="469"/>
      <c r="D3" s="16" t="s">
        <v>5</v>
      </c>
      <c r="E3" s="16" t="s">
        <v>6</v>
      </c>
      <c r="F3" s="16" t="s">
        <v>7</v>
      </c>
    </row>
    <row r="4" spans="1:6" ht="15" customHeight="1" x14ac:dyDescent="0.25">
      <c r="A4" s="463" t="s">
        <v>8</v>
      </c>
      <c r="B4" s="460"/>
      <c r="C4" s="460"/>
      <c r="D4" s="460"/>
      <c r="E4" s="460"/>
      <c r="F4" s="460"/>
    </row>
    <row r="5" spans="1:6" ht="15" customHeight="1" x14ac:dyDescent="0.25">
      <c r="A5" s="454"/>
      <c r="B5" s="456" t="s">
        <v>674</v>
      </c>
      <c r="C5" s="452"/>
      <c r="D5" s="17"/>
      <c r="E5" s="457" t="s">
        <v>748</v>
      </c>
      <c r="F5" s="458"/>
    </row>
    <row r="6" spans="1:6" ht="15" customHeight="1" x14ac:dyDescent="0.25">
      <c r="A6" s="461"/>
      <c r="B6" s="456" t="s">
        <v>9</v>
      </c>
      <c r="C6" s="452"/>
      <c r="D6" s="17"/>
      <c r="E6" s="457" t="s">
        <v>748</v>
      </c>
      <c r="F6" s="458"/>
    </row>
    <row r="7" spans="1:6" ht="15" customHeight="1" x14ac:dyDescent="0.25">
      <c r="A7" s="452"/>
      <c r="B7" s="456" t="s">
        <v>10</v>
      </c>
      <c r="C7" s="452"/>
      <c r="D7" s="17"/>
      <c r="E7" s="18"/>
      <c r="F7" s="18"/>
    </row>
    <row r="8" spans="1:6" ht="15" customHeight="1" x14ac:dyDescent="0.25">
      <c r="A8" s="459" t="s">
        <v>11</v>
      </c>
      <c r="B8" s="460"/>
      <c r="C8" s="460"/>
      <c r="D8" s="460"/>
      <c r="E8" s="460"/>
      <c r="F8" s="460"/>
    </row>
    <row r="9" spans="1:6" ht="15" customHeight="1" x14ac:dyDescent="0.25">
      <c r="A9" s="454"/>
      <c r="B9" s="456" t="s">
        <v>12</v>
      </c>
      <c r="C9" s="452"/>
      <c r="D9" s="17"/>
      <c r="E9" s="19"/>
      <c r="F9" s="23" t="s">
        <v>748</v>
      </c>
    </row>
    <row r="10" spans="1:6" ht="15" customHeight="1" x14ac:dyDescent="0.25">
      <c r="A10" s="452"/>
      <c r="B10" s="456" t="s">
        <v>13</v>
      </c>
      <c r="C10" s="452"/>
      <c r="D10" s="17"/>
      <c r="E10" s="19"/>
      <c r="F10" s="23" t="s">
        <v>748</v>
      </c>
    </row>
    <row r="11" spans="1:6" ht="17.100000000000001" customHeight="1" x14ac:dyDescent="0.25">
      <c r="A11" s="452"/>
      <c r="B11" s="451" t="s">
        <v>14</v>
      </c>
      <c r="C11" s="17" t="s">
        <v>15</v>
      </c>
      <c r="D11" s="17"/>
      <c r="E11" s="19"/>
      <c r="F11" s="18"/>
    </row>
    <row r="12" spans="1:6" ht="19.05" customHeight="1" x14ac:dyDescent="0.25">
      <c r="A12" s="452"/>
      <c r="B12" s="452"/>
      <c r="C12" s="17" t="s">
        <v>16</v>
      </c>
      <c r="D12" s="17"/>
      <c r="E12" s="19"/>
      <c r="F12" s="18"/>
    </row>
    <row r="13" spans="1:6" ht="15" customHeight="1" x14ac:dyDescent="0.25">
      <c r="A13" s="463" t="s">
        <v>17</v>
      </c>
      <c r="B13" s="460"/>
      <c r="C13" s="460"/>
      <c r="D13" s="460"/>
      <c r="E13" s="460"/>
      <c r="F13" s="460"/>
    </row>
    <row r="14" spans="1:6" ht="15" customHeight="1" x14ac:dyDescent="0.25">
      <c r="A14" s="454"/>
      <c r="B14" s="456" t="s">
        <v>18</v>
      </c>
      <c r="C14" s="452"/>
      <c r="D14" s="17"/>
      <c r="E14" s="457" t="s">
        <v>748</v>
      </c>
      <c r="F14" s="458"/>
    </row>
    <row r="15" spans="1:6" ht="15" customHeight="1" x14ac:dyDescent="0.25">
      <c r="A15" s="452"/>
      <c r="B15" s="456" t="s">
        <v>19</v>
      </c>
      <c r="C15" s="452"/>
      <c r="D15" s="17"/>
      <c r="E15" s="19"/>
      <c r="F15" s="19"/>
    </row>
    <row r="16" spans="1:6" ht="15" customHeight="1" x14ac:dyDescent="0.25">
      <c r="A16" s="452"/>
      <c r="B16" s="454"/>
      <c r="C16" s="103" t="s">
        <v>20</v>
      </c>
      <c r="D16" s="103"/>
      <c r="E16" s="104"/>
      <c r="F16" s="104"/>
    </row>
    <row r="17" spans="1:6" ht="15" customHeight="1" x14ac:dyDescent="0.25">
      <c r="A17" s="452"/>
      <c r="B17" s="452"/>
      <c r="C17" s="103" t="s">
        <v>21</v>
      </c>
      <c r="D17" s="103"/>
      <c r="E17" s="104"/>
      <c r="F17" s="104"/>
    </row>
    <row r="18" spans="1:6" ht="15" customHeight="1" x14ac:dyDescent="0.25">
      <c r="A18" s="452"/>
      <c r="B18" s="456" t="s">
        <v>22</v>
      </c>
      <c r="C18" s="452"/>
      <c r="D18" s="17"/>
      <c r="E18" s="19"/>
      <c r="F18" s="19"/>
    </row>
    <row r="19" spans="1:6" ht="15.75" customHeight="1" x14ac:dyDescent="0.25">
      <c r="A19" s="469" t="s">
        <v>23</v>
      </c>
      <c r="B19" s="469"/>
      <c r="C19" s="469"/>
      <c r="D19" s="16" t="s">
        <v>5</v>
      </c>
      <c r="E19" s="16" t="s">
        <v>6</v>
      </c>
      <c r="F19" s="16" t="s">
        <v>7</v>
      </c>
    </row>
    <row r="20" spans="1:6" ht="15.75" customHeight="1" x14ac:dyDescent="0.25">
      <c r="A20" s="453" t="s">
        <v>24</v>
      </c>
      <c r="B20" s="452"/>
      <c r="C20" s="452"/>
      <c r="D20" s="327"/>
      <c r="E20" s="328"/>
      <c r="F20" s="328"/>
    </row>
    <row r="21" spans="1:6" ht="15.75" customHeight="1" x14ac:dyDescent="0.25">
      <c r="A21" s="453" t="s">
        <v>25</v>
      </c>
      <c r="B21" s="452"/>
      <c r="C21" s="452"/>
      <c r="D21" s="327"/>
      <c r="E21" s="328"/>
      <c r="F21" s="328"/>
    </row>
    <row r="22" spans="1:6" ht="15.75" customHeight="1" x14ac:dyDescent="0.25">
      <c r="A22" s="453" t="s">
        <v>26</v>
      </c>
      <c r="B22" s="452"/>
      <c r="C22" s="452"/>
      <c r="D22" s="327"/>
      <c r="E22" s="328"/>
      <c r="F22" s="328"/>
    </row>
    <row r="23" spans="1:6" ht="15.75" customHeight="1" x14ac:dyDescent="0.25">
      <c r="A23" s="453" t="s">
        <v>27</v>
      </c>
      <c r="B23" s="452"/>
      <c r="C23" s="452"/>
      <c r="D23" s="327"/>
      <c r="E23" s="328"/>
      <c r="F23" s="328"/>
    </row>
    <row r="24" spans="1:6" ht="15.75" customHeight="1" x14ac:dyDescent="0.25">
      <c r="A24" s="453" t="s">
        <v>28</v>
      </c>
      <c r="B24" s="452"/>
      <c r="C24" s="452"/>
      <c r="D24" s="327"/>
      <c r="E24" s="328"/>
      <c r="F24" s="328"/>
    </row>
    <row r="25" spans="1:6" ht="15.75" customHeight="1" x14ac:dyDescent="0.25">
      <c r="A25" s="453" t="s">
        <v>176</v>
      </c>
      <c r="B25" s="452"/>
      <c r="C25" s="452"/>
      <c r="D25" s="327"/>
      <c r="E25" s="328"/>
      <c r="F25" s="328"/>
    </row>
    <row r="26" spans="1:6" ht="15.75" customHeight="1" x14ac:dyDescent="0.25">
      <c r="A26" s="453" t="s">
        <v>29</v>
      </c>
      <c r="B26" s="452"/>
      <c r="C26" s="452"/>
      <c r="D26" s="327"/>
      <c r="E26" s="328"/>
      <c r="F26" s="328"/>
    </row>
    <row r="27" spans="1:6" ht="15.75" customHeight="1" x14ac:dyDescent="0.25">
      <c r="A27" s="453" t="s">
        <v>30</v>
      </c>
      <c r="B27" s="452"/>
      <c r="C27" s="452"/>
      <c r="D27" s="327"/>
      <c r="E27" s="328"/>
      <c r="F27" s="328"/>
    </row>
    <row r="28" spans="1:6" ht="15.75" customHeight="1" x14ac:dyDescent="0.25">
      <c r="A28" s="453" t="s">
        <v>31</v>
      </c>
      <c r="B28" s="452"/>
      <c r="C28" s="452"/>
      <c r="D28" s="327"/>
      <c r="E28" s="328"/>
      <c r="F28" s="328"/>
    </row>
    <row r="29" spans="1:6" ht="15.75" customHeight="1" x14ac:dyDescent="0.25">
      <c r="A29" s="453" t="s">
        <v>32</v>
      </c>
      <c r="B29" s="452"/>
      <c r="C29" s="452"/>
      <c r="D29" s="327"/>
      <c r="E29" s="328"/>
      <c r="F29" s="328"/>
    </row>
    <row r="30" spans="1:6" ht="15.75" customHeight="1" x14ac:dyDescent="0.25">
      <c r="A30" s="465" t="s">
        <v>33</v>
      </c>
      <c r="B30" s="460"/>
      <c r="C30" s="460"/>
      <c r="D30" s="460"/>
      <c r="E30" s="460"/>
      <c r="F30" s="460"/>
    </row>
    <row r="31" spans="1:6" ht="15.75" customHeight="1" x14ac:dyDescent="0.25">
      <c r="A31" s="455"/>
      <c r="B31" s="464" t="s">
        <v>177</v>
      </c>
      <c r="C31" s="452"/>
      <c r="D31" s="20"/>
      <c r="E31" s="21"/>
      <c r="F31" s="21"/>
    </row>
    <row r="32" spans="1:6" ht="15.75" customHeight="1" x14ac:dyDescent="0.25">
      <c r="A32" s="452"/>
      <c r="B32" s="464" t="s">
        <v>178</v>
      </c>
      <c r="C32" s="452"/>
      <c r="D32" s="20"/>
      <c r="E32" s="21"/>
      <c r="F32" s="21"/>
    </row>
    <row r="33" spans="1:6" ht="16.05" customHeight="1" x14ac:dyDescent="0.25">
      <c r="A33" s="452"/>
      <c r="B33" s="464" t="s">
        <v>34</v>
      </c>
      <c r="C33" s="452"/>
      <c r="D33" s="20"/>
      <c r="E33" s="21"/>
      <c r="F33" s="21"/>
    </row>
    <row r="34" spans="1:6" ht="15.75" customHeight="1" x14ac:dyDescent="0.25">
      <c r="A34" s="469" t="s">
        <v>35</v>
      </c>
      <c r="B34" s="469"/>
      <c r="C34" s="469"/>
      <c r="D34" s="22" t="s">
        <v>5</v>
      </c>
      <c r="E34" s="22" t="s">
        <v>6</v>
      </c>
      <c r="F34" s="22" t="s">
        <v>7</v>
      </c>
    </row>
    <row r="35" spans="1:6" ht="15.75" customHeight="1" x14ac:dyDescent="0.25">
      <c r="A35" s="465" t="s">
        <v>36</v>
      </c>
      <c r="B35" s="460"/>
      <c r="C35" s="460"/>
      <c r="D35" s="460"/>
      <c r="E35" s="460"/>
      <c r="F35" s="460"/>
    </row>
    <row r="36" spans="1:6" ht="15.75" customHeight="1" x14ac:dyDescent="0.25">
      <c r="A36" s="455"/>
      <c r="B36" s="464" t="s">
        <v>37</v>
      </c>
      <c r="C36" s="452"/>
      <c r="D36" s="105"/>
      <c r="E36" s="106"/>
      <c r="F36" s="106"/>
    </row>
    <row r="37" spans="1:6" ht="15.75" customHeight="1" x14ac:dyDescent="0.25">
      <c r="A37" s="452"/>
      <c r="B37" s="455"/>
      <c r="C37" s="105" t="s">
        <v>183</v>
      </c>
      <c r="D37" s="105"/>
      <c r="E37" s="106"/>
      <c r="F37" s="106"/>
    </row>
    <row r="38" spans="1:6" ht="15.75" customHeight="1" x14ac:dyDescent="0.25">
      <c r="A38" s="452"/>
      <c r="B38" s="452"/>
      <c r="C38" s="105" t="s">
        <v>713</v>
      </c>
      <c r="D38" s="105"/>
      <c r="E38" s="106"/>
      <c r="F38" s="106"/>
    </row>
    <row r="39" spans="1:6" ht="15.75" customHeight="1" x14ac:dyDescent="0.25">
      <c r="A39" s="452"/>
      <c r="B39" s="452"/>
      <c r="C39" s="105" t="s">
        <v>182</v>
      </c>
      <c r="D39" s="105"/>
      <c r="E39" s="106"/>
      <c r="F39" s="106"/>
    </row>
    <row r="40" spans="1:6" ht="15.75" customHeight="1" x14ac:dyDescent="0.25">
      <c r="A40" s="452"/>
      <c r="B40" s="452"/>
      <c r="C40" s="105" t="s">
        <v>181</v>
      </c>
      <c r="D40" s="105"/>
      <c r="E40" s="106"/>
      <c r="F40" s="106"/>
    </row>
    <row r="41" spans="1:6" ht="15.75" customHeight="1" x14ac:dyDescent="0.25">
      <c r="A41" s="452"/>
      <c r="B41" s="464" t="s">
        <v>38</v>
      </c>
      <c r="C41" s="452"/>
      <c r="D41" s="20"/>
      <c r="E41" s="21"/>
      <c r="F41" s="21"/>
    </row>
    <row r="42" spans="1:6" ht="15.75" customHeight="1" x14ac:dyDescent="0.25">
      <c r="A42" s="465" t="s">
        <v>39</v>
      </c>
      <c r="B42" s="460"/>
      <c r="C42" s="460"/>
      <c r="D42" s="460"/>
      <c r="E42" s="460"/>
      <c r="F42" s="460"/>
    </row>
    <row r="43" spans="1:6" ht="15.75" customHeight="1" x14ac:dyDescent="0.25">
      <c r="A43" s="455"/>
      <c r="B43" s="464" t="s">
        <v>40</v>
      </c>
      <c r="C43" s="452"/>
      <c r="D43" s="20"/>
      <c r="E43" s="21"/>
      <c r="F43" s="21"/>
    </row>
    <row r="44" spans="1:6" ht="15.75" customHeight="1" x14ac:dyDescent="0.25">
      <c r="A44" s="452"/>
      <c r="B44" s="464" t="s">
        <v>41</v>
      </c>
      <c r="C44" s="452"/>
      <c r="D44" s="20"/>
      <c r="E44" s="21"/>
      <c r="F44" s="21"/>
    </row>
    <row r="45" spans="1:6" ht="15.75" customHeight="1" x14ac:dyDescent="0.25">
      <c r="A45" s="452"/>
      <c r="B45" s="464" t="s">
        <v>42</v>
      </c>
      <c r="C45" s="452"/>
      <c r="D45" s="20"/>
      <c r="E45" s="21"/>
      <c r="F45" s="21"/>
    </row>
    <row r="46" spans="1:6" ht="25.5" customHeight="1" x14ac:dyDescent="0.25">
      <c r="A46" s="452"/>
      <c r="B46" s="464" t="s">
        <v>43</v>
      </c>
      <c r="C46" s="452"/>
      <c r="D46" s="20"/>
      <c r="E46" s="21"/>
      <c r="F46" s="21"/>
    </row>
    <row r="47" spans="1:6" ht="15.75" customHeight="1" x14ac:dyDescent="0.25">
      <c r="A47" s="469" t="s">
        <v>44</v>
      </c>
      <c r="B47" s="469"/>
      <c r="C47" s="469"/>
      <c r="D47" s="22" t="s">
        <v>5</v>
      </c>
      <c r="E47" s="22" t="s">
        <v>6</v>
      </c>
      <c r="F47" s="22" t="s">
        <v>7</v>
      </c>
    </row>
    <row r="48" spans="1:6" ht="15.75" customHeight="1" x14ac:dyDescent="0.25">
      <c r="A48" s="453" t="s">
        <v>45</v>
      </c>
      <c r="B48" s="452"/>
      <c r="C48" s="452"/>
      <c r="D48" s="327"/>
      <c r="E48" s="327"/>
      <c r="F48" s="327"/>
    </row>
    <row r="49" spans="1:6" ht="15.75" customHeight="1" x14ac:dyDescent="0.25">
      <c r="A49" s="453" t="s">
        <v>46</v>
      </c>
      <c r="B49" s="452"/>
      <c r="C49" s="452"/>
      <c r="D49" s="327"/>
      <c r="E49" s="457" t="s">
        <v>748</v>
      </c>
      <c r="F49" s="458"/>
    </row>
    <row r="50" spans="1:6" ht="16.5" customHeight="1" x14ac:dyDescent="0.25">
      <c r="A50" s="453" t="s">
        <v>47</v>
      </c>
      <c r="B50" s="452"/>
      <c r="C50" s="452"/>
      <c r="D50" s="327"/>
      <c r="E50" s="327"/>
      <c r="F50" s="327"/>
    </row>
    <row r="51" spans="1:6" ht="21.75" customHeight="1" x14ac:dyDescent="0.25">
      <c r="A51" s="453" t="s">
        <v>48</v>
      </c>
      <c r="B51" s="452"/>
      <c r="C51" s="452"/>
      <c r="D51" s="327"/>
      <c r="E51" s="327"/>
      <c r="F51" s="327"/>
    </row>
    <row r="52" spans="1:6" ht="15.75" customHeight="1" x14ac:dyDescent="0.25">
      <c r="A52" s="453" t="s">
        <v>49</v>
      </c>
      <c r="B52" s="452"/>
      <c r="C52" s="452"/>
      <c r="D52" s="327"/>
      <c r="E52" s="327"/>
      <c r="F52" s="327"/>
    </row>
    <row r="53" spans="1:6" ht="15.75" customHeight="1" x14ac:dyDescent="0.25">
      <c r="A53" s="453" t="s">
        <v>50</v>
      </c>
      <c r="B53" s="452"/>
      <c r="C53" s="452"/>
      <c r="D53" s="327"/>
      <c r="E53" s="327"/>
      <c r="F53" s="327"/>
    </row>
    <row r="54" spans="1:6" ht="15.75" customHeight="1" x14ac:dyDescent="0.25">
      <c r="A54" s="453" t="s">
        <v>51</v>
      </c>
      <c r="B54" s="452"/>
      <c r="C54" s="452"/>
      <c r="D54" s="327"/>
      <c r="E54" s="327"/>
      <c r="F54" s="327"/>
    </row>
    <row r="55" spans="1:6" ht="15.75" customHeight="1" x14ac:dyDescent="0.25">
      <c r="A55" s="453" t="s">
        <v>52</v>
      </c>
      <c r="B55" s="452"/>
      <c r="C55" s="452"/>
      <c r="D55" s="327"/>
      <c r="E55" s="327"/>
      <c r="F55" s="327"/>
    </row>
    <row r="56" spans="1:6" ht="15.75" customHeight="1" x14ac:dyDescent="0.25">
      <c r="A56" s="469" t="s">
        <v>53</v>
      </c>
      <c r="B56" s="469"/>
      <c r="C56" s="469"/>
      <c r="D56" s="22" t="s">
        <v>5</v>
      </c>
      <c r="E56" s="22" t="s">
        <v>6</v>
      </c>
      <c r="F56" s="22" t="s">
        <v>7</v>
      </c>
    </row>
    <row r="57" spans="1:6" ht="15.75" customHeight="1" x14ac:dyDescent="0.25">
      <c r="A57" s="453" t="s">
        <v>54</v>
      </c>
      <c r="B57" s="452"/>
      <c r="C57" s="452"/>
      <c r="D57" s="327"/>
      <c r="E57" s="327"/>
      <c r="F57" s="327"/>
    </row>
    <row r="58" spans="1:6" ht="42.75" customHeight="1" x14ac:dyDescent="0.25">
      <c r="A58" s="453" t="s">
        <v>749</v>
      </c>
      <c r="B58" s="452"/>
      <c r="C58" s="452"/>
      <c r="D58" s="448"/>
      <c r="E58" s="449"/>
      <c r="F58" s="450"/>
    </row>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sheetData>
  <mergeCells count="64">
    <mergeCell ref="A1:F1"/>
    <mergeCell ref="A56:C56"/>
    <mergeCell ref="A47:C47"/>
    <mergeCell ref="A34:C34"/>
    <mergeCell ref="A19:C19"/>
    <mergeCell ref="A3:C3"/>
    <mergeCell ref="B31:C31"/>
    <mergeCell ref="B32:C32"/>
    <mergeCell ref="B33:C33"/>
    <mergeCell ref="A26:C26"/>
    <mergeCell ref="A27:C27"/>
    <mergeCell ref="A28:C28"/>
    <mergeCell ref="A29:C29"/>
    <mergeCell ref="A30:F30"/>
    <mergeCell ref="A48:C48"/>
    <mergeCell ref="A43:A46"/>
    <mergeCell ref="A51:C51"/>
    <mergeCell ref="E49:F49"/>
    <mergeCell ref="A35:F35"/>
    <mergeCell ref="B36:C36"/>
    <mergeCell ref="B41:C41"/>
    <mergeCell ref="A42:F42"/>
    <mergeCell ref="B43:C43"/>
    <mergeCell ref="B44:C44"/>
    <mergeCell ref="B45:C45"/>
    <mergeCell ref="A2:F2"/>
    <mergeCell ref="A4:F4"/>
    <mergeCell ref="E5:F5"/>
    <mergeCell ref="E6:F6"/>
    <mergeCell ref="A58:C58"/>
    <mergeCell ref="A49:C49"/>
    <mergeCell ref="A50:C50"/>
    <mergeCell ref="B46:C46"/>
    <mergeCell ref="A21:C21"/>
    <mergeCell ref="A22:C22"/>
    <mergeCell ref="A52:C52"/>
    <mergeCell ref="A53:C53"/>
    <mergeCell ref="A54:C54"/>
    <mergeCell ref="A55:C55"/>
    <mergeCell ref="A57:C57"/>
    <mergeCell ref="A13:F13"/>
    <mergeCell ref="A8:F8"/>
    <mergeCell ref="A5:A7"/>
    <mergeCell ref="B7:C7"/>
    <mergeCell ref="B9:C9"/>
    <mergeCell ref="B10:C10"/>
    <mergeCell ref="B5:C5"/>
    <mergeCell ref="B6:C6"/>
    <mergeCell ref="D58:F58"/>
    <mergeCell ref="B11:B12"/>
    <mergeCell ref="A23:C23"/>
    <mergeCell ref="A24:C24"/>
    <mergeCell ref="A25:C25"/>
    <mergeCell ref="A9:A12"/>
    <mergeCell ref="A14:A18"/>
    <mergeCell ref="A31:A33"/>
    <mergeCell ref="A36:A41"/>
    <mergeCell ref="B37:B40"/>
    <mergeCell ref="B15:C15"/>
    <mergeCell ref="B16:B17"/>
    <mergeCell ref="B18:C18"/>
    <mergeCell ref="A20:C20"/>
    <mergeCell ref="E14:F14"/>
    <mergeCell ref="B14:C14"/>
  </mergeCells>
  <dataValidations count="1">
    <dataValidation type="list" allowBlank="1" showInputMessage="1" showErrorMessage="1" sqref="D14" xr:uid="{00000000-0002-0000-0300-000000000000}">
      <formula1>"Low income, Lower-middle income, Upper-middle income, High income"</formula1>
    </dataValidation>
  </dataValidations>
  <printOptions horizontalCentered="1"/>
  <pageMargins left="0.25" right="0.25" top="0.25" bottom="0.25" header="0" footer="0"/>
  <pageSetup fitToHeight="0"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pageSetUpPr fitToPage="1"/>
  </sheetPr>
  <dimension ref="A1:H85"/>
  <sheetViews>
    <sheetView zoomScale="85" zoomScaleNormal="85" zoomScaleSheetLayoutView="70" zoomScalePageLayoutView="34" workbookViewId="0">
      <selection sqref="A1:H1"/>
    </sheetView>
  </sheetViews>
  <sheetFormatPr defaultColWidth="18" defaultRowHeight="11.4" x14ac:dyDescent="0.2"/>
  <cols>
    <col min="1" max="1" width="14.09765625" style="248" customWidth="1"/>
    <col min="2" max="2" width="13" style="248" customWidth="1"/>
    <col min="3" max="3" width="17.59765625" style="248" customWidth="1"/>
    <col min="4" max="6" width="18" style="24"/>
    <col min="7" max="7" width="18.69921875" style="24" customWidth="1"/>
    <col min="8" max="16384" width="18" style="24"/>
  </cols>
  <sheetData>
    <row r="1" spans="1:8" ht="24.75" customHeight="1" x14ac:dyDescent="0.2">
      <c r="A1" s="470" t="s">
        <v>55</v>
      </c>
      <c r="B1" s="471"/>
      <c r="C1" s="471"/>
      <c r="D1" s="471"/>
      <c r="E1" s="471"/>
      <c r="F1" s="471"/>
      <c r="G1" s="471"/>
      <c r="H1" s="471"/>
    </row>
    <row r="2" spans="1:8" ht="24" customHeight="1" x14ac:dyDescent="0.2">
      <c r="A2" s="61" t="s">
        <v>56</v>
      </c>
      <c r="B2" s="246" t="s">
        <v>57</v>
      </c>
      <c r="C2" s="246" t="s">
        <v>58</v>
      </c>
      <c r="D2" s="70" t="s">
        <v>690</v>
      </c>
      <c r="E2" s="25" t="s">
        <v>691</v>
      </c>
      <c r="F2" s="73" t="s">
        <v>692</v>
      </c>
      <c r="G2" s="75" t="s">
        <v>693</v>
      </c>
      <c r="H2" s="77" t="s">
        <v>694</v>
      </c>
    </row>
    <row r="3" spans="1:8" ht="372.6" customHeight="1" x14ac:dyDescent="0.2">
      <c r="A3" s="472" t="s">
        <v>737</v>
      </c>
      <c r="B3" s="249" t="s">
        <v>695</v>
      </c>
      <c r="C3" s="256" t="s">
        <v>197</v>
      </c>
      <c r="D3" s="71" t="s">
        <v>550</v>
      </c>
      <c r="E3" s="72" t="s">
        <v>714</v>
      </c>
      <c r="F3" s="74" t="s">
        <v>551</v>
      </c>
      <c r="G3" s="76" t="s">
        <v>552</v>
      </c>
      <c r="H3" s="78" t="s">
        <v>726</v>
      </c>
    </row>
    <row r="4" spans="1:8" ht="163.5" customHeight="1" x14ac:dyDescent="0.2">
      <c r="A4" s="472"/>
      <c r="B4" s="249" t="s">
        <v>697</v>
      </c>
      <c r="C4" s="257" t="s">
        <v>234</v>
      </c>
      <c r="D4" s="71" t="s">
        <v>553</v>
      </c>
      <c r="E4" s="72" t="s">
        <v>554</v>
      </c>
      <c r="F4" s="74" t="s">
        <v>621</v>
      </c>
      <c r="G4" s="76" t="s">
        <v>555</v>
      </c>
      <c r="H4" s="78" t="s">
        <v>556</v>
      </c>
    </row>
    <row r="5" spans="1:8" ht="118.05" customHeight="1" x14ac:dyDescent="0.2">
      <c r="A5" s="472"/>
      <c r="B5" s="249" t="s">
        <v>696</v>
      </c>
      <c r="C5" s="257" t="s">
        <v>62</v>
      </c>
      <c r="D5" s="71" t="s">
        <v>557</v>
      </c>
      <c r="E5" s="72" t="s">
        <v>558</v>
      </c>
      <c r="F5" s="74" t="s">
        <v>559</v>
      </c>
      <c r="G5" s="76" t="s">
        <v>671</v>
      </c>
      <c r="H5" s="78" t="s">
        <v>560</v>
      </c>
    </row>
    <row r="6" spans="1:8" ht="383.1" customHeight="1" x14ac:dyDescent="0.2">
      <c r="A6" s="474" t="s">
        <v>738</v>
      </c>
      <c r="B6" s="388" t="s">
        <v>750</v>
      </c>
      <c r="C6" s="258" t="s">
        <v>64</v>
      </c>
      <c r="D6" s="71" t="s">
        <v>561</v>
      </c>
      <c r="E6" s="72" t="s">
        <v>562</v>
      </c>
      <c r="F6" s="74" t="s">
        <v>563</v>
      </c>
      <c r="G6" s="76" t="s">
        <v>564</v>
      </c>
      <c r="H6" s="78" t="s">
        <v>565</v>
      </c>
    </row>
    <row r="7" spans="1:8" ht="394.5" customHeight="1" x14ac:dyDescent="0.2">
      <c r="A7" s="474"/>
      <c r="B7" s="251" t="s">
        <v>698</v>
      </c>
      <c r="C7" s="259" t="s">
        <v>275</v>
      </c>
      <c r="D7" s="71" t="s">
        <v>566</v>
      </c>
      <c r="E7" s="72" t="s">
        <v>715</v>
      </c>
      <c r="F7" s="74" t="s">
        <v>716</v>
      </c>
      <c r="G7" s="324" t="s">
        <v>567</v>
      </c>
      <c r="H7" s="78" t="s">
        <v>568</v>
      </c>
    </row>
    <row r="8" spans="1:8" ht="158.1" customHeight="1" x14ac:dyDescent="0.2">
      <c r="A8" s="474"/>
      <c r="B8" s="250" t="s">
        <v>699</v>
      </c>
      <c r="C8" s="259" t="s">
        <v>67</v>
      </c>
      <c r="D8" s="71" t="s">
        <v>569</v>
      </c>
      <c r="E8" s="72" t="s">
        <v>570</v>
      </c>
      <c r="F8" s="74" t="s">
        <v>572</v>
      </c>
      <c r="G8" s="76" t="s">
        <v>571</v>
      </c>
      <c r="H8" s="78" t="s">
        <v>727</v>
      </c>
    </row>
    <row r="9" spans="1:8" ht="84" customHeight="1" x14ac:dyDescent="0.2">
      <c r="A9" s="475" t="s">
        <v>739</v>
      </c>
      <c r="B9" s="252" t="s">
        <v>700</v>
      </c>
      <c r="C9" s="260" t="s">
        <v>310</v>
      </c>
      <c r="D9" s="71" t="s">
        <v>573</v>
      </c>
      <c r="E9" s="72" t="s">
        <v>574</v>
      </c>
      <c r="F9" s="74" t="s">
        <v>575</v>
      </c>
      <c r="G9" s="76" t="s">
        <v>576</v>
      </c>
      <c r="H9" s="78" t="s">
        <v>577</v>
      </c>
    </row>
    <row r="10" spans="1:8" ht="223.5" customHeight="1" x14ac:dyDescent="0.2">
      <c r="A10" s="475"/>
      <c r="B10" s="252" t="s">
        <v>701</v>
      </c>
      <c r="C10" s="260" t="s">
        <v>318</v>
      </c>
      <c r="D10" s="71" t="s">
        <v>578</v>
      </c>
      <c r="E10" s="72" t="s">
        <v>579</v>
      </c>
      <c r="F10" s="74" t="s">
        <v>580</v>
      </c>
      <c r="G10" s="76" t="s">
        <v>581</v>
      </c>
      <c r="H10" s="78" t="s">
        <v>582</v>
      </c>
    </row>
    <row r="11" spans="1:8" ht="154.5" customHeight="1" x14ac:dyDescent="0.2">
      <c r="A11" s="475"/>
      <c r="B11" s="252" t="s">
        <v>702</v>
      </c>
      <c r="C11" s="260" t="s">
        <v>70</v>
      </c>
      <c r="D11" s="71" t="s">
        <v>583</v>
      </c>
      <c r="E11" s="72" t="s">
        <v>584</v>
      </c>
      <c r="F11" s="74" t="s">
        <v>585</v>
      </c>
      <c r="G11" s="76" t="s">
        <v>586</v>
      </c>
      <c r="H11" s="78" t="s">
        <v>587</v>
      </c>
    </row>
    <row r="12" spans="1:8" ht="259.5" customHeight="1" x14ac:dyDescent="0.2">
      <c r="A12" s="475"/>
      <c r="B12" s="252" t="s">
        <v>703</v>
      </c>
      <c r="C12" s="260" t="s">
        <v>333</v>
      </c>
      <c r="D12" s="71" t="s">
        <v>588</v>
      </c>
      <c r="E12" s="72" t="s">
        <v>589</v>
      </c>
      <c r="F12" s="74" t="s">
        <v>590</v>
      </c>
      <c r="G12" s="76" t="s">
        <v>591</v>
      </c>
      <c r="H12" s="78" t="s">
        <v>592</v>
      </c>
    </row>
    <row r="13" spans="1:8" ht="248.1" customHeight="1" x14ac:dyDescent="0.2">
      <c r="A13" s="475"/>
      <c r="B13" s="252" t="s">
        <v>704</v>
      </c>
      <c r="C13" s="260" t="s">
        <v>347</v>
      </c>
      <c r="D13" s="71" t="s">
        <v>593</v>
      </c>
      <c r="E13" s="72" t="s">
        <v>594</v>
      </c>
      <c r="F13" s="74" t="s">
        <v>595</v>
      </c>
      <c r="G13" s="76" t="s">
        <v>596</v>
      </c>
      <c r="H13" s="78" t="s">
        <v>597</v>
      </c>
    </row>
    <row r="14" spans="1:8" ht="224.1" customHeight="1" x14ac:dyDescent="0.2">
      <c r="A14" s="475"/>
      <c r="B14" s="252" t="s">
        <v>705</v>
      </c>
      <c r="C14" s="260" t="s">
        <v>373</v>
      </c>
      <c r="D14" s="71" t="s">
        <v>601</v>
      </c>
      <c r="E14" s="72" t="s">
        <v>598</v>
      </c>
      <c r="F14" s="74" t="s">
        <v>599</v>
      </c>
      <c r="G14" s="76" t="s">
        <v>600</v>
      </c>
      <c r="H14" s="78" t="s">
        <v>602</v>
      </c>
    </row>
    <row r="15" spans="1:8" ht="186.6" customHeight="1" x14ac:dyDescent="0.2">
      <c r="A15" s="476" t="s">
        <v>740</v>
      </c>
      <c r="B15" s="253" t="s">
        <v>706</v>
      </c>
      <c r="C15" s="261" t="s">
        <v>388</v>
      </c>
      <c r="D15" s="71" t="s">
        <v>608</v>
      </c>
      <c r="E15" s="72" t="s">
        <v>609</v>
      </c>
      <c r="F15" s="74" t="s">
        <v>610</v>
      </c>
      <c r="G15" s="76" t="s">
        <v>604</v>
      </c>
      <c r="H15" s="78" t="s">
        <v>605</v>
      </c>
    </row>
    <row r="16" spans="1:8" ht="302.10000000000002" customHeight="1" x14ac:dyDescent="0.2">
      <c r="A16" s="477"/>
      <c r="B16" s="254" t="s">
        <v>752</v>
      </c>
      <c r="C16" s="262" t="s">
        <v>74</v>
      </c>
      <c r="D16" s="71" t="s">
        <v>616</v>
      </c>
      <c r="E16" s="72" t="s">
        <v>617</v>
      </c>
      <c r="F16" s="74" t="s">
        <v>618</v>
      </c>
      <c r="G16" s="76" t="s">
        <v>619</v>
      </c>
      <c r="H16" s="78" t="s">
        <v>620</v>
      </c>
    </row>
    <row r="17" spans="1:8" ht="302.10000000000002" customHeight="1" x14ac:dyDescent="0.2">
      <c r="A17" s="478"/>
      <c r="B17" s="254" t="s">
        <v>827</v>
      </c>
      <c r="C17" s="262" t="s">
        <v>826</v>
      </c>
      <c r="D17" s="71" t="s">
        <v>821</v>
      </c>
      <c r="E17" s="72" t="s">
        <v>824</v>
      </c>
      <c r="F17" s="74" t="s">
        <v>825</v>
      </c>
      <c r="G17" s="76" t="s">
        <v>822</v>
      </c>
      <c r="H17" s="78" t="s">
        <v>823</v>
      </c>
    </row>
    <row r="18" spans="1:8" ht="142.5" customHeight="1" x14ac:dyDescent="0.2">
      <c r="A18" s="473" t="s">
        <v>710</v>
      </c>
      <c r="B18" s="255" t="s">
        <v>707</v>
      </c>
      <c r="C18" s="263" t="s">
        <v>429</v>
      </c>
      <c r="D18" s="71" t="s">
        <v>611</v>
      </c>
      <c r="E18" s="72" t="s">
        <v>615</v>
      </c>
      <c r="F18" s="74" t="s">
        <v>612</v>
      </c>
      <c r="G18" s="76" t="s">
        <v>613</v>
      </c>
      <c r="H18" s="78" t="s">
        <v>614</v>
      </c>
    </row>
    <row r="19" spans="1:8" ht="96" customHeight="1" x14ac:dyDescent="0.2">
      <c r="A19" s="473"/>
      <c r="B19" s="255" t="s">
        <v>708</v>
      </c>
      <c r="C19" s="263" t="s">
        <v>441</v>
      </c>
      <c r="D19" s="71" t="s">
        <v>442</v>
      </c>
      <c r="E19" s="72" t="s">
        <v>443</v>
      </c>
      <c r="F19" s="74" t="s">
        <v>444</v>
      </c>
      <c r="G19" s="76" t="s">
        <v>445</v>
      </c>
      <c r="H19" s="78" t="s">
        <v>446</v>
      </c>
    </row>
    <row r="20" spans="1:8" ht="109.5" customHeight="1" x14ac:dyDescent="0.2">
      <c r="A20" s="473"/>
      <c r="B20" s="255" t="s">
        <v>709</v>
      </c>
      <c r="C20" s="263" t="s">
        <v>78</v>
      </c>
      <c r="D20" s="71" t="s">
        <v>448</v>
      </c>
      <c r="E20" s="72" t="s">
        <v>449</v>
      </c>
      <c r="F20" s="74" t="s">
        <v>450</v>
      </c>
      <c r="G20" s="76" t="s">
        <v>540</v>
      </c>
      <c r="H20" s="78" t="s">
        <v>451</v>
      </c>
    </row>
    <row r="21" spans="1:8" x14ac:dyDescent="0.2">
      <c r="A21" s="247"/>
    </row>
    <row r="22" spans="1:8" x14ac:dyDescent="0.2">
      <c r="A22" s="247"/>
    </row>
    <row r="23" spans="1:8" x14ac:dyDescent="0.2">
      <c r="A23" s="247"/>
    </row>
    <row r="24" spans="1:8" x14ac:dyDescent="0.2">
      <c r="A24" s="247"/>
    </row>
    <row r="25" spans="1:8" x14ac:dyDescent="0.2">
      <c r="A25" s="247"/>
    </row>
    <row r="26" spans="1:8" x14ac:dyDescent="0.2">
      <c r="A26" s="247"/>
    </row>
    <row r="27" spans="1:8" x14ac:dyDescent="0.2">
      <c r="A27" s="247"/>
    </row>
    <row r="28" spans="1:8" x14ac:dyDescent="0.2">
      <c r="A28" s="247"/>
    </row>
    <row r="29" spans="1:8" x14ac:dyDescent="0.2">
      <c r="A29" s="247"/>
    </row>
    <row r="30" spans="1:8" x14ac:dyDescent="0.2">
      <c r="A30" s="247"/>
    </row>
    <row r="31" spans="1:8" x14ac:dyDescent="0.2">
      <c r="A31" s="247"/>
    </row>
    <row r="32" spans="1:8" x14ac:dyDescent="0.2">
      <c r="A32" s="247"/>
    </row>
    <row r="33" spans="1:1" x14ac:dyDescent="0.2">
      <c r="A33" s="247"/>
    </row>
    <row r="34" spans="1:1" x14ac:dyDescent="0.2">
      <c r="A34" s="247"/>
    </row>
    <row r="35" spans="1:1" x14ac:dyDescent="0.2">
      <c r="A35" s="247"/>
    </row>
    <row r="36" spans="1:1" x14ac:dyDescent="0.2">
      <c r="A36" s="247"/>
    </row>
    <row r="37" spans="1:1" x14ac:dyDescent="0.2">
      <c r="A37" s="247"/>
    </row>
    <row r="38" spans="1:1" x14ac:dyDescent="0.2">
      <c r="A38" s="247"/>
    </row>
    <row r="39" spans="1:1" x14ac:dyDescent="0.2">
      <c r="A39" s="247"/>
    </row>
    <row r="40" spans="1:1" x14ac:dyDescent="0.2">
      <c r="A40" s="247"/>
    </row>
    <row r="41" spans="1:1" x14ac:dyDescent="0.2">
      <c r="A41" s="247"/>
    </row>
    <row r="42" spans="1:1" x14ac:dyDescent="0.2">
      <c r="A42" s="247"/>
    </row>
    <row r="43" spans="1:1" x14ac:dyDescent="0.2">
      <c r="A43" s="247"/>
    </row>
    <row r="44" spans="1:1" x14ac:dyDescent="0.2">
      <c r="A44" s="247"/>
    </row>
    <row r="45" spans="1:1" x14ac:dyDescent="0.2">
      <c r="A45" s="247"/>
    </row>
    <row r="46" spans="1:1" x14ac:dyDescent="0.2">
      <c r="A46" s="247"/>
    </row>
    <row r="47" spans="1:1" x14ac:dyDescent="0.2">
      <c r="A47" s="247"/>
    </row>
    <row r="48" spans="1:1" x14ac:dyDescent="0.2">
      <c r="A48" s="247"/>
    </row>
    <row r="49" spans="1:1" x14ac:dyDescent="0.2">
      <c r="A49" s="247"/>
    </row>
    <row r="50" spans="1:1" x14ac:dyDescent="0.2">
      <c r="A50" s="247"/>
    </row>
    <row r="51" spans="1:1" x14ac:dyDescent="0.2">
      <c r="A51" s="247"/>
    </row>
    <row r="52" spans="1:1" x14ac:dyDescent="0.2">
      <c r="A52" s="247"/>
    </row>
    <row r="53" spans="1:1" x14ac:dyDescent="0.2">
      <c r="A53" s="247"/>
    </row>
    <row r="54" spans="1:1" x14ac:dyDescent="0.2">
      <c r="A54" s="247"/>
    </row>
    <row r="55" spans="1:1" x14ac:dyDescent="0.2">
      <c r="A55" s="247"/>
    </row>
    <row r="56" spans="1:1" x14ac:dyDescent="0.2">
      <c r="A56" s="247"/>
    </row>
    <row r="57" spans="1:1" x14ac:dyDescent="0.2">
      <c r="A57" s="247"/>
    </row>
    <row r="58" spans="1:1" x14ac:dyDescent="0.2">
      <c r="A58" s="247"/>
    </row>
    <row r="59" spans="1:1" x14ac:dyDescent="0.2">
      <c r="A59" s="247"/>
    </row>
    <row r="60" spans="1:1" x14ac:dyDescent="0.2">
      <c r="A60" s="247"/>
    </row>
    <row r="61" spans="1:1" x14ac:dyDescent="0.2">
      <c r="A61" s="247"/>
    </row>
    <row r="62" spans="1:1" x14ac:dyDescent="0.2">
      <c r="A62" s="247"/>
    </row>
    <row r="63" spans="1:1" x14ac:dyDescent="0.2">
      <c r="A63" s="247"/>
    </row>
    <row r="64" spans="1:1" x14ac:dyDescent="0.2">
      <c r="A64" s="247"/>
    </row>
    <row r="65" spans="1:1" x14ac:dyDescent="0.2">
      <c r="A65" s="247"/>
    </row>
    <row r="66" spans="1:1" x14ac:dyDescent="0.2">
      <c r="A66" s="247"/>
    </row>
    <row r="67" spans="1:1" x14ac:dyDescent="0.2">
      <c r="A67" s="247"/>
    </row>
    <row r="68" spans="1:1" x14ac:dyDescent="0.2">
      <c r="A68" s="247"/>
    </row>
    <row r="69" spans="1:1" x14ac:dyDescent="0.2">
      <c r="A69" s="247"/>
    </row>
    <row r="70" spans="1:1" x14ac:dyDescent="0.2">
      <c r="A70" s="247"/>
    </row>
    <row r="71" spans="1:1" x14ac:dyDescent="0.2">
      <c r="A71" s="247"/>
    </row>
    <row r="72" spans="1:1" x14ac:dyDescent="0.2">
      <c r="A72" s="247"/>
    </row>
    <row r="73" spans="1:1" x14ac:dyDescent="0.2">
      <c r="A73" s="247"/>
    </row>
    <row r="74" spans="1:1" x14ac:dyDescent="0.2">
      <c r="A74" s="247"/>
    </row>
    <row r="75" spans="1:1" x14ac:dyDescent="0.2">
      <c r="A75" s="247"/>
    </row>
    <row r="76" spans="1:1" x14ac:dyDescent="0.2">
      <c r="A76" s="247"/>
    </row>
    <row r="77" spans="1:1" x14ac:dyDescent="0.2">
      <c r="A77" s="247"/>
    </row>
    <row r="78" spans="1:1" x14ac:dyDescent="0.2">
      <c r="A78" s="247"/>
    </row>
    <row r="79" spans="1:1" x14ac:dyDescent="0.2">
      <c r="A79" s="247"/>
    </row>
    <row r="80" spans="1:1" x14ac:dyDescent="0.2">
      <c r="A80" s="247"/>
    </row>
    <row r="81" spans="1:1" x14ac:dyDescent="0.2">
      <c r="A81" s="247"/>
    </row>
    <row r="82" spans="1:1" x14ac:dyDescent="0.2">
      <c r="A82" s="247"/>
    </row>
    <row r="83" spans="1:1" x14ac:dyDescent="0.2">
      <c r="A83" s="247"/>
    </row>
    <row r="84" spans="1:1" x14ac:dyDescent="0.2">
      <c r="A84" s="247"/>
    </row>
    <row r="85" spans="1:1" x14ac:dyDescent="0.2">
      <c r="A85" s="247"/>
    </row>
  </sheetData>
  <autoFilter ref="A1:H20" xr:uid="{00000000-0009-0000-0000-000004000000}"/>
  <mergeCells count="6">
    <mergeCell ref="A1:H1"/>
    <mergeCell ref="A3:A5"/>
    <mergeCell ref="A18:A20"/>
    <mergeCell ref="A6:A8"/>
    <mergeCell ref="A9:A14"/>
    <mergeCell ref="A15:A17"/>
  </mergeCells>
  <printOptions horizontalCentered="1" gridLines="1"/>
  <pageMargins left="0.25" right="0.25" top="0.25" bottom="0.25" header="0.3" footer="0"/>
  <pageSetup scale="91" fitToHeight="0"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ummaryRight="0"/>
  </sheetPr>
  <dimension ref="A1:F18"/>
  <sheetViews>
    <sheetView zoomScale="80" zoomScaleNormal="80" zoomScalePageLayoutView="70" workbookViewId="0">
      <selection sqref="A1:F1"/>
    </sheetView>
  </sheetViews>
  <sheetFormatPr defaultColWidth="21" defaultRowHeight="11.4" x14ac:dyDescent="0.2"/>
  <cols>
    <col min="1" max="1" width="11.5" style="24" customWidth="1"/>
    <col min="2" max="2" width="15.5" style="24" customWidth="1"/>
    <col min="3" max="3" width="33.09765625" style="24" customWidth="1"/>
    <col min="4" max="4" width="21" style="24"/>
    <col min="5" max="5" width="20" style="24" customWidth="1"/>
    <col min="6" max="6" width="15.796875" style="24" customWidth="1"/>
    <col min="7" max="16384" width="21" style="24"/>
  </cols>
  <sheetData>
    <row r="1" spans="1:6" ht="21" x14ac:dyDescent="0.2">
      <c r="A1" s="479" t="s">
        <v>79</v>
      </c>
      <c r="B1" s="480"/>
      <c r="C1" s="480"/>
      <c r="D1" s="480"/>
      <c r="E1" s="480"/>
      <c r="F1" s="481"/>
    </row>
    <row r="2" spans="1:6" s="13" customFormat="1" ht="77.55" customHeight="1" x14ac:dyDescent="0.25">
      <c r="A2" s="490" t="s">
        <v>801</v>
      </c>
      <c r="B2" s="490"/>
      <c r="C2" s="490"/>
      <c r="D2" s="490"/>
      <c r="E2" s="490"/>
      <c r="F2" s="490"/>
    </row>
    <row r="3" spans="1:6" s="13" customFormat="1" ht="14.25" customHeight="1" x14ac:dyDescent="0.25"/>
    <row r="4" spans="1:6" ht="64.5" customHeight="1" x14ac:dyDescent="0.2">
      <c r="A4" s="42" t="s">
        <v>745</v>
      </c>
      <c r="B4" s="42" t="s">
        <v>80</v>
      </c>
      <c r="C4" s="42" t="s">
        <v>81</v>
      </c>
      <c r="D4" s="42" t="s">
        <v>82</v>
      </c>
      <c r="E4" s="42" t="s">
        <v>83</v>
      </c>
      <c r="F4" s="42" t="s">
        <v>179</v>
      </c>
    </row>
    <row r="5" spans="1:6" ht="119.1" customHeight="1" x14ac:dyDescent="0.2">
      <c r="A5" s="325" t="s">
        <v>854</v>
      </c>
      <c r="B5" s="27" t="s">
        <v>114</v>
      </c>
      <c r="C5" s="28" t="s">
        <v>115</v>
      </c>
      <c r="D5" s="29" t="s">
        <v>116</v>
      </c>
      <c r="E5" s="28" t="s">
        <v>117</v>
      </c>
      <c r="F5" s="30"/>
    </row>
    <row r="6" spans="1:6" ht="130.05000000000001" customHeight="1" x14ac:dyDescent="0.2">
      <c r="A6" s="326" t="s">
        <v>84</v>
      </c>
      <c r="B6" s="31" t="s">
        <v>85</v>
      </c>
      <c r="C6" s="32" t="s">
        <v>86</v>
      </c>
      <c r="D6" s="32" t="s">
        <v>87</v>
      </c>
      <c r="E6" s="33" t="s">
        <v>828</v>
      </c>
      <c r="F6" s="34"/>
    </row>
    <row r="7" spans="1:6" ht="176.55" customHeight="1" x14ac:dyDescent="0.2">
      <c r="A7" s="482" t="s">
        <v>769</v>
      </c>
      <c r="B7" s="436" t="s">
        <v>1025</v>
      </c>
      <c r="C7" s="32" t="s">
        <v>88</v>
      </c>
      <c r="D7" s="32" t="s">
        <v>89</v>
      </c>
      <c r="E7" s="32" t="s">
        <v>850</v>
      </c>
      <c r="F7" s="35"/>
    </row>
    <row r="8" spans="1:6" x14ac:dyDescent="0.2">
      <c r="A8" s="483"/>
      <c r="B8" s="437"/>
      <c r="C8" s="484" t="s">
        <v>186</v>
      </c>
      <c r="D8" s="485"/>
      <c r="E8" s="485"/>
      <c r="F8" s="486"/>
    </row>
    <row r="9" spans="1:6" ht="114" x14ac:dyDescent="0.2">
      <c r="A9" s="326" t="s">
        <v>90</v>
      </c>
      <c r="B9" s="36" t="s">
        <v>91</v>
      </c>
      <c r="C9" s="32" t="s">
        <v>851</v>
      </c>
      <c r="D9" s="32" t="s">
        <v>92</v>
      </c>
      <c r="E9" s="32" t="s">
        <v>93</v>
      </c>
      <c r="F9" s="35"/>
    </row>
    <row r="10" spans="1:6" ht="182.4" x14ac:dyDescent="0.2">
      <c r="A10" s="326" t="s">
        <v>94</v>
      </c>
      <c r="B10" s="31" t="s">
        <v>95</v>
      </c>
      <c r="C10" s="32" t="s">
        <v>852</v>
      </c>
      <c r="D10" s="32" t="s">
        <v>96</v>
      </c>
      <c r="E10" s="32" t="s">
        <v>97</v>
      </c>
      <c r="F10" s="35"/>
    </row>
    <row r="11" spans="1:6" ht="205.2" x14ac:dyDescent="0.2">
      <c r="A11" s="326" t="s">
        <v>98</v>
      </c>
      <c r="B11" s="31" t="s">
        <v>99</v>
      </c>
      <c r="C11" s="32" t="s">
        <v>185</v>
      </c>
      <c r="D11" s="32" t="s">
        <v>100</v>
      </c>
      <c r="E11" s="32" t="s">
        <v>101</v>
      </c>
      <c r="F11" s="35"/>
    </row>
    <row r="12" spans="1:6" ht="150.75" customHeight="1" x14ac:dyDescent="0.2">
      <c r="A12" s="326" t="s">
        <v>102</v>
      </c>
      <c r="B12" s="31" t="s">
        <v>111</v>
      </c>
      <c r="C12" s="32" t="s">
        <v>103</v>
      </c>
      <c r="D12" s="32" t="s">
        <v>104</v>
      </c>
      <c r="E12" s="32" t="s">
        <v>105</v>
      </c>
      <c r="F12" s="35"/>
    </row>
    <row r="13" spans="1:6" ht="365.55" customHeight="1" x14ac:dyDescent="0.2">
      <c r="A13" s="326" t="s">
        <v>770</v>
      </c>
      <c r="B13" s="31" t="s">
        <v>106</v>
      </c>
      <c r="C13" s="32" t="s">
        <v>107</v>
      </c>
      <c r="D13" s="32" t="s">
        <v>184</v>
      </c>
      <c r="E13" s="32" t="s">
        <v>108</v>
      </c>
      <c r="F13" s="37" t="s">
        <v>853</v>
      </c>
    </row>
    <row r="14" spans="1:6" ht="195.6" customHeight="1" x14ac:dyDescent="0.2">
      <c r="A14" s="482" t="s">
        <v>771</v>
      </c>
      <c r="B14" s="438" t="s">
        <v>109</v>
      </c>
      <c r="C14" s="39" t="s">
        <v>746</v>
      </c>
      <c r="D14" s="488" t="s">
        <v>747</v>
      </c>
      <c r="E14" s="489"/>
      <c r="F14" s="35"/>
    </row>
    <row r="15" spans="1:6" x14ac:dyDescent="0.2">
      <c r="A15" s="483"/>
      <c r="B15" s="437"/>
      <c r="C15" s="487" t="s">
        <v>717</v>
      </c>
      <c r="D15" s="485"/>
      <c r="E15" s="486"/>
      <c r="F15" s="35"/>
    </row>
    <row r="16" spans="1:6" ht="378.6" customHeight="1" x14ac:dyDescent="0.2">
      <c r="A16" s="326" t="s">
        <v>110</v>
      </c>
      <c r="B16" s="38" t="s">
        <v>111</v>
      </c>
      <c r="C16" s="39" t="s">
        <v>112</v>
      </c>
      <c r="D16" s="31"/>
      <c r="E16" s="31"/>
      <c r="F16" s="35"/>
    </row>
    <row r="17" spans="1:6" ht="136.80000000000001" x14ac:dyDescent="0.2">
      <c r="A17" s="325" t="s">
        <v>188</v>
      </c>
      <c r="B17" s="27" t="s">
        <v>118</v>
      </c>
      <c r="C17" s="439" t="s">
        <v>1024</v>
      </c>
      <c r="D17" s="27" t="s">
        <v>119</v>
      </c>
      <c r="E17" s="27" t="s">
        <v>120</v>
      </c>
      <c r="F17" s="30"/>
    </row>
    <row r="18" spans="1:6" x14ac:dyDescent="0.2">
      <c r="A18" s="40"/>
      <c r="B18" s="40"/>
      <c r="C18" s="41"/>
      <c r="D18" s="26"/>
      <c r="E18" s="41"/>
    </row>
  </sheetData>
  <mergeCells count="7">
    <mergeCell ref="A1:F1"/>
    <mergeCell ref="A7:A8"/>
    <mergeCell ref="C8:F8"/>
    <mergeCell ref="A14:A15"/>
    <mergeCell ref="C15:E15"/>
    <mergeCell ref="D14:E14"/>
    <mergeCell ref="A2:F2"/>
  </mergeCells>
  <printOptions horizontalCentered="1"/>
  <pageMargins left="0.25" right="0.25" top="0.25" bottom="0.25" header="0" footer="0"/>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sheetPr>
  <dimension ref="A1:B1012"/>
  <sheetViews>
    <sheetView view="pageLayout" zoomScale="120" zoomScaleNormal="100" zoomScalePageLayoutView="120" workbookViewId="0">
      <selection sqref="A1:B1"/>
    </sheetView>
  </sheetViews>
  <sheetFormatPr defaultColWidth="58.5" defaultRowHeight="15" customHeight="1" x14ac:dyDescent="0.2"/>
  <cols>
    <col min="1" max="1" width="19" style="24" customWidth="1"/>
    <col min="2" max="2" width="72.296875" style="24" customWidth="1"/>
    <col min="3" max="16384" width="58.5" style="24"/>
  </cols>
  <sheetData>
    <row r="1" spans="1:2" ht="34.5" customHeight="1" x14ac:dyDescent="0.2">
      <c r="A1" s="491" t="s">
        <v>121</v>
      </c>
      <c r="B1" s="492"/>
    </row>
    <row r="2" spans="1:2" ht="20.25" customHeight="1" x14ac:dyDescent="0.2">
      <c r="A2" s="50" t="s">
        <v>122</v>
      </c>
      <c r="B2" s="389" t="s">
        <v>58</v>
      </c>
    </row>
    <row r="3" spans="1:2" ht="11.4" x14ac:dyDescent="0.2">
      <c r="A3" s="46" t="s">
        <v>123</v>
      </c>
      <c r="B3" s="46" t="s">
        <v>124</v>
      </c>
    </row>
    <row r="4" spans="1:2" ht="22.8" x14ac:dyDescent="0.2">
      <c r="A4" s="46" t="s">
        <v>125</v>
      </c>
      <c r="B4" s="46" t="s">
        <v>126</v>
      </c>
    </row>
    <row r="5" spans="1:2" ht="34.200000000000003" x14ac:dyDescent="0.2">
      <c r="A5" s="46" t="s">
        <v>623</v>
      </c>
      <c r="B5" s="47" t="s">
        <v>809</v>
      </c>
    </row>
    <row r="6" spans="1:2" ht="17.100000000000001" customHeight="1" x14ac:dyDescent="0.2">
      <c r="A6" s="46" t="s">
        <v>127</v>
      </c>
      <c r="B6" s="46" t="s">
        <v>624</v>
      </c>
    </row>
    <row r="7" spans="1:2" ht="11.4" x14ac:dyDescent="0.2">
      <c r="A7" s="46" t="s">
        <v>128</v>
      </c>
      <c r="B7" s="47" t="s">
        <v>625</v>
      </c>
    </row>
    <row r="8" spans="1:2" ht="22.8" x14ac:dyDescent="0.2">
      <c r="A8" s="46" t="s">
        <v>753</v>
      </c>
      <c r="B8" s="47" t="s">
        <v>795</v>
      </c>
    </row>
    <row r="9" spans="1:2" ht="22.8" x14ac:dyDescent="0.2">
      <c r="A9" s="46" t="s">
        <v>130</v>
      </c>
      <c r="B9" s="46" t="s">
        <v>131</v>
      </c>
    </row>
    <row r="10" spans="1:2" ht="22.8" x14ac:dyDescent="0.2">
      <c r="A10" s="46" t="s">
        <v>132</v>
      </c>
      <c r="B10" s="46" t="s">
        <v>180</v>
      </c>
    </row>
    <row r="11" spans="1:2" ht="22.8" x14ac:dyDescent="0.2">
      <c r="A11" s="46" t="s">
        <v>626</v>
      </c>
      <c r="B11" s="48" t="s">
        <v>816</v>
      </c>
    </row>
    <row r="12" spans="1:2" ht="22.8" x14ac:dyDescent="0.2">
      <c r="A12" s="46" t="s">
        <v>133</v>
      </c>
      <c r="B12" s="46" t="s">
        <v>134</v>
      </c>
    </row>
    <row r="13" spans="1:2" ht="11.4" x14ac:dyDescent="0.2">
      <c r="A13" s="46" t="s">
        <v>135</v>
      </c>
      <c r="B13" s="46" t="s">
        <v>136</v>
      </c>
    </row>
    <row r="14" spans="1:2" ht="22.8" x14ac:dyDescent="0.2">
      <c r="A14" s="46" t="s">
        <v>627</v>
      </c>
      <c r="B14" s="46" t="s">
        <v>628</v>
      </c>
    </row>
    <row r="15" spans="1:2" ht="34.200000000000003" x14ac:dyDescent="0.2">
      <c r="A15" s="46" t="s">
        <v>137</v>
      </c>
      <c r="B15" s="46" t="s">
        <v>138</v>
      </c>
    </row>
    <row r="16" spans="1:2" ht="11.4" x14ac:dyDescent="0.2">
      <c r="A16" s="46" t="s">
        <v>139</v>
      </c>
      <c r="B16" s="46" t="s">
        <v>140</v>
      </c>
    </row>
    <row r="17" spans="1:2" ht="12.6" customHeight="1" x14ac:dyDescent="0.2">
      <c r="A17" s="46" t="s">
        <v>629</v>
      </c>
      <c r="B17" s="46" t="s">
        <v>129</v>
      </c>
    </row>
    <row r="18" spans="1:2" ht="34.200000000000003" x14ac:dyDescent="0.2">
      <c r="A18" s="48" t="s">
        <v>630</v>
      </c>
      <c r="B18" s="48" t="s">
        <v>835</v>
      </c>
    </row>
    <row r="19" spans="1:2" ht="22.8" x14ac:dyDescent="0.2">
      <c r="A19" s="48" t="s">
        <v>631</v>
      </c>
      <c r="B19" s="48" t="s">
        <v>141</v>
      </c>
    </row>
    <row r="20" spans="1:2" ht="34.200000000000003" x14ac:dyDescent="0.2">
      <c r="A20" s="48" t="s">
        <v>632</v>
      </c>
      <c r="B20" s="48" t="s">
        <v>724</v>
      </c>
    </row>
    <row r="21" spans="1:2" ht="34.200000000000003" x14ac:dyDescent="0.2">
      <c r="A21" s="48" t="s">
        <v>142</v>
      </c>
      <c r="B21" s="48" t="s">
        <v>633</v>
      </c>
    </row>
    <row r="22" spans="1:2" ht="60.6" customHeight="1" x14ac:dyDescent="0.2">
      <c r="A22" s="48" t="s">
        <v>634</v>
      </c>
      <c r="B22" s="48" t="s">
        <v>718</v>
      </c>
    </row>
    <row r="23" spans="1:2" ht="34.200000000000003" x14ac:dyDescent="0.2">
      <c r="A23" s="48" t="s">
        <v>635</v>
      </c>
      <c r="B23" s="48" t="s">
        <v>725</v>
      </c>
    </row>
    <row r="24" spans="1:2" ht="22.8" x14ac:dyDescent="0.2">
      <c r="A24" s="48" t="s">
        <v>636</v>
      </c>
      <c r="B24" s="48" t="s">
        <v>637</v>
      </c>
    </row>
    <row r="25" spans="1:2" ht="31.5" customHeight="1" x14ac:dyDescent="0.2">
      <c r="A25" s="48" t="s">
        <v>143</v>
      </c>
      <c r="B25" s="48" t="s">
        <v>638</v>
      </c>
    </row>
    <row r="26" spans="1:2" ht="34.200000000000003" x14ac:dyDescent="0.2">
      <c r="A26" s="48" t="s">
        <v>144</v>
      </c>
      <c r="B26" s="48" t="s">
        <v>719</v>
      </c>
    </row>
    <row r="27" spans="1:2" ht="34.200000000000003" x14ac:dyDescent="0.2">
      <c r="A27" s="48" t="s">
        <v>819</v>
      </c>
      <c r="B27" s="48" t="s">
        <v>820</v>
      </c>
    </row>
    <row r="28" spans="1:2" ht="22.8" x14ac:dyDescent="0.2">
      <c r="A28" s="48" t="s">
        <v>145</v>
      </c>
      <c r="B28" s="48" t="s">
        <v>146</v>
      </c>
    </row>
    <row r="29" spans="1:2" ht="47.55" customHeight="1" x14ac:dyDescent="0.2">
      <c r="A29" s="48" t="s">
        <v>147</v>
      </c>
      <c r="B29" s="48" t="s">
        <v>844</v>
      </c>
    </row>
    <row r="30" spans="1:2" ht="22.8" x14ac:dyDescent="0.2">
      <c r="A30" s="48" t="s">
        <v>639</v>
      </c>
      <c r="B30" s="48" t="s">
        <v>834</v>
      </c>
    </row>
    <row r="31" spans="1:2" ht="24" customHeight="1" x14ac:dyDescent="0.2">
      <c r="A31" s="48" t="s">
        <v>640</v>
      </c>
      <c r="B31" s="48" t="s">
        <v>720</v>
      </c>
    </row>
    <row r="32" spans="1:2" ht="34.200000000000003" x14ac:dyDescent="0.2">
      <c r="A32" s="48" t="s">
        <v>641</v>
      </c>
      <c r="B32" s="48" t="s">
        <v>642</v>
      </c>
    </row>
    <row r="33" spans="1:2" ht="22.8" x14ac:dyDescent="0.2">
      <c r="A33" s="48" t="s">
        <v>148</v>
      </c>
      <c r="B33" s="48" t="s">
        <v>149</v>
      </c>
    </row>
    <row r="34" spans="1:2" ht="22.8" x14ac:dyDescent="0.2">
      <c r="A34" s="48" t="s">
        <v>643</v>
      </c>
      <c r="B34" s="48" t="s">
        <v>644</v>
      </c>
    </row>
    <row r="35" spans="1:2" ht="11.4" x14ac:dyDescent="0.2">
      <c r="A35" s="48" t="s">
        <v>150</v>
      </c>
      <c r="B35" s="48" t="s">
        <v>151</v>
      </c>
    </row>
    <row r="36" spans="1:2" ht="45.6" x14ac:dyDescent="0.2">
      <c r="A36" s="48" t="s">
        <v>793</v>
      </c>
      <c r="B36" s="46" t="s">
        <v>794</v>
      </c>
    </row>
    <row r="37" spans="1:2" ht="22.8" x14ac:dyDescent="0.2">
      <c r="A37" s="48" t="s">
        <v>152</v>
      </c>
      <c r="B37" s="48" t="s">
        <v>153</v>
      </c>
    </row>
    <row r="38" spans="1:2" ht="34.200000000000003" x14ac:dyDescent="0.2">
      <c r="A38" s="48" t="s">
        <v>645</v>
      </c>
      <c r="B38" s="48" t="s">
        <v>728</v>
      </c>
    </row>
    <row r="39" spans="1:2" ht="22.8" x14ac:dyDescent="0.2">
      <c r="A39" s="48" t="s">
        <v>646</v>
      </c>
      <c r="B39" s="48" t="s">
        <v>721</v>
      </c>
    </row>
    <row r="40" spans="1:2" ht="34.200000000000003" x14ac:dyDescent="0.2">
      <c r="A40" s="48" t="s">
        <v>647</v>
      </c>
      <c r="B40" s="48" t="s">
        <v>729</v>
      </c>
    </row>
    <row r="41" spans="1:2" ht="11.4" x14ac:dyDescent="0.2">
      <c r="A41" s="48" t="s">
        <v>648</v>
      </c>
      <c r="B41" s="48" t="s">
        <v>730</v>
      </c>
    </row>
    <row r="42" spans="1:2" ht="22.8" x14ac:dyDescent="0.2">
      <c r="A42" s="48" t="s">
        <v>649</v>
      </c>
      <c r="B42" s="48" t="s">
        <v>833</v>
      </c>
    </row>
    <row r="43" spans="1:2" ht="11.4" x14ac:dyDescent="0.2">
      <c r="A43" s="48" t="s">
        <v>650</v>
      </c>
      <c r="B43" s="48" t="s">
        <v>651</v>
      </c>
    </row>
    <row r="44" spans="1:2" ht="22.8" x14ac:dyDescent="0.2">
      <c r="A44" s="48" t="s">
        <v>652</v>
      </c>
      <c r="B44" s="48" t="s">
        <v>653</v>
      </c>
    </row>
    <row r="45" spans="1:2" ht="11.4" x14ac:dyDescent="0.2">
      <c r="A45" s="48" t="s">
        <v>654</v>
      </c>
      <c r="B45" s="48" t="s">
        <v>722</v>
      </c>
    </row>
    <row r="46" spans="1:2" ht="22.8" x14ac:dyDescent="0.2">
      <c r="A46" s="48" t="s">
        <v>154</v>
      </c>
      <c r="B46" s="48" t="s">
        <v>155</v>
      </c>
    </row>
    <row r="47" spans="1:2" ht="22.8" x14ac:dyDescent="0.2">
      <c r="A47" s="48" t="s">
        <v>655</v>
      </c>
      <c r="B47" s="48" t="s">
        <v>832</v>
      </c>
    </row>
    <row r="48" spans="1:2" ht="23.1" customHeight="1" x14ac:dyDescent="0.2">
      <c r="A48" s="48" t="s">
        <v>656</v>
      </c>
      <c r="B48" s="48" t="s">
        <v>657</v>
      </c>
    </row>
    <row r="49" spans="1:2" ht="11.4" x14ac:dyDescent="0.2">
      <c r="A49" s="48" t="s">
        <v>156</v>
      </c>
      <c r="B49" s="48" t="s">
        <v>157</v>
      </c>
    </row>
    <row r="50" spans="1:2" ht="22.05" customHeight="1" x14ac:dyDescent="0.2">
      <c r="A50" s="48" t="s">
        <v>658</v>
      </c>
      <c r="B50" s="48" t="s">
        <v>731</v>
      </c>
    </row>
    <row r="51" spans="1:2" ht="34.200000000000003" x14ac:dyDescent="0.2">
      <c r="A51" s="48" t="s">
        <v>158</v>
      </c>
      <c r="B51" s="49" t="s">
        <v>734</v>
      </c>
    </row>
    <row r="52" spans="1:2" ht="22.8" x14ac:dyDescent="0.2">
      <c r="A52" s="48" t="s">
        <v>659</v>
      </c>
      <c r="B52" s="48" t="s">
        <v>831</v>
      </c>
    </row>
    <row r="53" spans="1:2" ht="11.4" x14ac:dyDescent="0.2">
      <c r="A53" s="48" t="s">
        <v>159</v>
      </c>
      <c r="B53" s="48" t="s">
        <v>160</v>
      </c>
    </row>
    <row r="54" spans="1:2" ht="22.8" x14ac:dyDescent="0.2">
      <c r="A54" s="48" t="s">
        <v>161</v>
      </c>
      <c r="B54" s="48" t="s">
        <v>162</v>
      </c>
    </row>
    <row r="55" spans="1:2" ht="22.8" x14ac:dyDescent="0.2">
      <c r="A55" s="48" t="s">
        <v>163</v>
      </c>
      <c r="B55" s="48" t="s">
        <v>660</v>
      </c>
    </row>
    <row r="56" spans="1:2" ht="22.8" x14ac:dyDescent="0.2">
      <c r="A56" s="48" t="s">
        <v>164</v>
      </c>
      <c r="B56" s="48" t="s">
        <v>165</v>
      </c>
    </row>
    <row r="57" spans="1:2" ht="34.200000000000003" x14ac:dyDescent="0.2">
      <c r="A57" s="48" t="s">
        <v>661</v>
      </c>
      <c r="B57" s="48" t="s">
        <v>732</v>
      </c>
    </row>
    <row r="58" spans="1:2" ht="11.4" x14ac:dyDescent="0.2">
      <c r="A58" s="48" t="s">
        <v>166</v>
      </c>
      <c r="B58" s="48" t="s">
        <v>167</v>
      </c>
    </row>
    <row r="59" spans="1:2" ht="22.8" x14ac:dyDescent="0.2">
      <c r="A59" s="48" t="s">
        <v>168</v>
      </c>
      <c r="B59" s="48" t="s">
        <v>169</v>
      </c>
    </row>
    <row r="60" spans="1:2" ht="22.8" x14ac:dyDescent="0.2">
      <c r="A60" s="48" t="s">
        <v>170</v>
      </c>
      <c r="B60" s="49" t="s">
        <v>830</v>
      </c>
    </row>
    <row r="61" spans="1:2" ht="34.200000000000003" x14ac:dyDescent="0.2">
      <c r="A61" s="48" t="s">
        <v>171</v>
      </c>
      <c r="B61" s="48" t="s">
        <v>172</v>
      </c>
    </row>
    <row r="62" spans="1:2" ht="34.200000000000003" x14ac:dyDescent="0.2">
      <c r="A62" s="48" t="s">
        <v>662</v>
      </c>
      <c r="B62" s="48" t="s">
        <v>723</v>
      </c>
    </row>
    <row r="63" spans="1:2" ht="11.4" x14ac:dyDescent="0.2">
      <c r="A63" s="48" t="s">
        <v>663</v>
      </c>
      <c r="B63" s="48" t="s">
        <v>733</v>
      </c>
    </row>
    <row r="64" spans="1:2" ht="34.200000000000003" x14ac:dyDescent="0.2">
      <c r="A64" s="48" t="s">
        <v>818</v>
      </c>
      <c r="B64" s="48" t="s">
        <v>817</v>
      </c>
    </row>
    <row r="65" spans="1:2" ht="34.200000000000003" x14ac:dyDescent="0.2">
      <c r="A65" s="48" t="s">
        <v>664</v>
      </c>
      <c r="B65" s="48" t="s">
        <v>665</v>
      </c>
    </row>
    <row r="66" spans="1:2" ht="11.4" x14ac:dyDescent="0.2">
      <c r="A66" s="48" t="s">
        <v>666</v>
      </c>
      <c r="B66" s="48" t="s">
        <v>667</v>
      </c>
    </row>
    <row r="67" spans="1:2" ht="34.200000000000003" x14ac:dyDescent="0.2">
      <c r="A67" s="48" t="s">
        <v>173</v>
      </c>
      <c r="B67" s="49" t="s">
        <v>668</v>
      </c>
    </row>
    <row r="68" spans="1:2" ht="22.8" x14ac:dyDescent="0.2">
      <c r="A68" s="48" t="s">
        <v>669</v>
      </c>
      <c r="B68" s="48" t="s">
        <v>829</v>
      </c>
    </row>
    <row r="69" spans="1:2" ht="11.4" x14ac:dyDescent="0.2">
      <c r="A69" s="48" t="s">
        <v>174</v>
      </c>
      <c r="B69" s="48" t="s">
        <v>670</v>
      </c>
    </row>
    <row r="70" spans="1:2" ht="15.75" customHeight="1" x14ac:dyDescent="0.2">
      <c r="B70" s="45"/>
    </row>
    <row r="71" spans="1:2" ht="15.75" customHeight="1" x14ac:dyDescent="0.2">
      <c r="B71" s="45"/>
    </row>
    <row r="72" spans="1:2" ht="15.75" customHeight="1" x14ac:dyDescent="0.2">
      <c r="B72" s="45"/>
    </row>
    <row r="73" spans="1:2" ht="15.75" customHeight="1" x14ac:dyDescent="0.2">
      <c r="B73" s="45"/>
    </row>
    <row r="74" spans="1:2" ht="15.75" customHeight="1" x14ac:dyDescent="0.2">
      <c r="B74" s="45"/>
    </row>
    <row r="75" spans="1:2" ht="15.75" customHeight="1" x14ac:dyDescent="0.2"/>
    <row r="76" spans="1:2" ht="15.75" customHeight="1" x14ac:dyDescent="0.2"/>
    <row r="77" spans="1:2" ht="15.75" customHeight="1" x14ac:dyDescent="0.2"/>
    <row r="78" spans="1:2" ht="15.75" customHeight="1" x14ac:dyDescent="0.2"/>
    <row r="79" spans="1:2" ht="15.75" customHeight="1" x14ac:dyDescent="0.2"/>
    <row r="80" spans="1:2"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sheetData>
  <mergeCells count="1">
    <mergeCell ref="A1:B1"/>
  </mergeCells>
  <printOptions horizontalCentered="1"/>
  <pageMargins left="0.25" right="0.25" top="0.25" bottom="0.2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S462"/>
  <sheetViews>
    <sheetView workbookViewId="0"/>
  </sheetViews>
  <sheetFormatPr defaultColWidth="9" defaultRowHeight="13.8" x14ac:dyDescent="0.25"/>
  <cols>
    <col min="2" max="2" width="14.19921875" customWidth="1"/>
  </cols>
  <sheetData>
    <row r="1" spans="1:19" ht="66.599999999999994" thickBot="1" x14ac:dyDescent="0.3">
      <c r="A1" s="407" t="s">
        <v>855</v>
      </c>
      <c r="B1" s="401" t="s">
        <v>113</v>
      </c>
      <c r="C1" s="401" t="s">
        <v>84</v>
      </c>
      <c r="D1" s="401" t="s">
        <v>769</v>
      </c>
      <c r="E1" s="401" t="s">
        <v>90</v>
      </c>
      <c r="F1" s="401" t="s">
        <v>94</v>
      </c>
      <c r="G1" s="401" t="s">
        <v>98</v>
      </c>
      <c r="H1" s="401" t="s">
        <v>102</v>
      </c>
      <c r="I1" s="401" t="s">
        <v>770</v>
      </c>
      <c r="J1" s="401" t="s">
        <v>771</v>
      </c>
      <c r="K1" s="401" t="s">
        <v>110</v>
      </c>
      <c r="L1" s="401" t="s">
        <v>188</v>
      </c>
    </row>
    <row r="2" spans="1:19" ht="30" customHeight="1" x14ac:dyDescent="0.25">
      <c r="A2" s="408">
        <v>1</v>
      </c>
      <c r="B2" s="408" t="s">
        <v>856</v>
      </c>
      <c r="C2" s="408" t="s">
        <v>862</v>
      </c>
      <c r="D2" s="408" t="s">
        <v>869</v>
      </c>
      <c r="E2" s="408" t="s">
        <v>878</v>
      </c>
      <c r="F2" s="408" t="s">
        <v>884</v>
      </c>
      <c r="G2" s="408" t="s">
        <v>893</v>
      </c>
      <c r="H2" s="409" t="s">
        <v>958</v>
      </c>
      <c r="I2" s="408" t="s">
        <v>902</v>
      </c>
      <c r="J2" s="408" t="s">
        <v>921</v>
      </c>
      <c r="K2" s="408" t="s">
        <v>932</v>
      </c>
      <c r="L2" s="408" t="s">
        <v>950</v>
      </c>
      <c r="Q2" s="121"/>
    </row>
    <row r="3" spans="1:19" ht="30" customHeight="1" x14ac:dyDescent="0.25">
      <c r="A3" s="408">
        <v>2</v>
      </c>
      <c r="B3" s="408" t="s">
        <v>857</v>
      </c>
      <c r="C3" s="408" t="s">
        <v>863</v>
      </c>
      <c r="D3" s="408" t="s">
        <v>870</v>
      </c>
      <c r="E3" s="408" t="s">
        <v>879</v>
      </c>
      <c r="F3" s="408" t="s">
        <v>885</v>
      </c>
      <c r="G3" s="408" t="s">
        <v>894</v>
      </c>
      <c r="H3" s="408" t="s">
        <v>960</v>
      </c>
      <c r="I3" s="408" t="s">
        <v>903</v>
      </c>
      <c r="J3" s="408" t="s">
        <v>922</v>
      </c>
      <c r="K3" s="408" t="s">
        <v>933</v>
      </c>
      <c r="L3" s="408" t="s">
        <v>951</v>
      </c>
      <c r="Q3" s="121"/>
    </row>
    <row r="4" spans="1:19" ht="30" customHeight="1" x14ac:dyDescent="0.25">
      <c r="A4" s="408">
        <v>3</v>
      </c>
      <c r="B4" s="408" t="s">
        <v>858</v>
      </c>
      <c r="C4" s="408" t="s">
        <v>864</v>
      </c>
      <c r="D4" s="408" t="s">
        <v>871</v>
      </c>
      <c r="E4" s="408" t="s">
        <v>880</v>
      </c>
      <c r="F4" s="408" t="s">
        <v>886</v>
      </c>
      <c r="G4" s="408" t="s">
        <v>895</v>
      </c>
      <c r="H4" s="408" t="s">
        <v>961</v>
      </c>
      <c r="I4" s="408" t="s">
        <v>904</v>
      </c>
      <c r="J4" s="408" t="s">
        <v>923</v>
      </c>
      <c r="K4" s="408" t="s">
        <v>934</v>
      </c>
      <c r="L4" s="408" t="s">
        <v>952</v>
      </c>
      <c r="Q4" s="121"/>
    </row>
    <row r="5" spans="1:19" ht="30" customHeight="1" x14ac:dyDescent="0.25">
      <c r="A5" s="408">
        <v>4</v>
      </c>
      <c r="B5" s="408" t="s">
        <v>859</v>
      </c>
      <c r="C5" s="408" t="s">
        <v>865</v>
      </c>
      <c r="D5" s="408" t="s">
        <v>872</v>
      </c>
      <c r="E5" s="408" t="s">
        <v>881</v>
      </c>
      <c r="F5" s="408" t="s">
        <v>887</v>
      </c>
      <c r="G5" s="408" t="s">
        <v>896</v>
      </c>
      <c r="H5" s="408" t="s">
        <v>957</v>
      </c>
      <c r="I5" s="408" t="s">
        <v>905</v>
      </c>
      <c r="J5" s="408" t="s">
        <v>924</v>
      </c>
      <c r="K5" s="408" t="s">
        <v>935</v>
      </c>
      <c r="L5" s="408" t="s">
        <v>953</v>
      </c>
      <c r="Q5" s="121"/>
    </row>
    <row r="6" spans="1:19" ht="30" customHeight="1" x14ac:dyDescent="0.25">
      <c r="A6" s="408">
        <v>5</v>
      </c>
      <c r="B6" s="408" t="s">
        <v>860</v>
      </c>
      <c r="C6" s="408" t="s">
        <v>866</v>
      </c>
      <c r="D6" s="408" t="s">
        <v>873</v>
      </c>
      <c r="E6" s="408" t="s">
        <v>882</v>
      </c>
      <c r="F6" s="408" t="s">
        <v>888</v>
      </c>
      <c r="G6" s="408" t="s">
        <v>897</v>
      </c>
      <c r="H6" s="408" t="s">
        <v>956</v>
      </c>
      <c r="I6" s="408" t="s">
        <v>906</v>
      </c>
      <c r="J6" s="408" t="s">
        <v>925</v>
      </c>
      <c r="K6" s="408" t="s">
        <v>936</v>
      </c>
      <c r="L6" s="408" t="s">
        <v>954</v>
      </c>
      <c r="Q6" s="121"/>
    </row>
    <row r="7" spans="1:19" ht="30" customHeight="1" x14ac:dyDescent="0.25">
      <c r="A7" s="408">
        <v>6</v>
      </c>
      <c r="B7" s="408" t="s">
        <v>861</v>
      </c>
      <c r="C7" s="408" t="s">
        <v>860</v>
      </c>
      <c r="D7" s="408" t="s">
        <v>874</v>
      </c>
      <c r="E7" s="408" t="s">
        <v>883</v>
      </c>
      <c r="F7" s="408" t="s">
        <v>889</v>
      </c>
      <c r="G7" s="408" t="s">
        <v>898</v>
      </c>
      <c r="H7" s="408" t="s">
        <v>962</v>
      </c>
      <c r="I7" s="408" t="s">
        <v>907</v>
      </c>
      <c r="J7" s="408" t="s">
        <v>926</v>
      </c>
      <c r="K7" s="408" t="s">
        <v>937</v>
      </c>
      <c r="L7" s="408" t="s">
        <v>955</v>
      </c>
      <c r="Q7" s="121"/>
    </row>
    <row r="8" spans="1:19" ht="30" customHeight="1" x14ac:dyDescent="0.25">
      <c r="A8" s="408">
        <v>7</v>
      </c>
      <c r="B8" s="410"/>
      <c r="C8" s="408" t="s">
        <v>867</v>
      </c>
      <c r="D8" s="408" t="s">
        <v>875</v>
      </c>
      <c r="E8" s="410"/>
      <c r="F8" s="408" t="s">
        <v>890</v>
      </c>
      <c r="G8" s="408" t="s">
        <v>899</v>
      </c>
      <c r="H8" s="408"/>
      <c r="I8" s="408" t="s">
        <v>908</v>
      </c>
      <c r="J8" s="408" t="s">
        <v>927</v>
      </c>
      <c r="K8" s="408" t="s">
        <v>938</v>
      </c>
      <c r="L8" s="410"/>
      <c r="Q8" s="121"/>
    </row>
    <row r="9" spans="1:19" ht="30" customHeight="1" x14ac:dyDescent="0.25">
      <c r="A9" s="408">
        <v>8</v>
      </c>
      <c r="B9" s="410"/>
      <c r="C9" s="408" t="s">
        <v>868</v>
      </c>
      <c r="D9" s="408" t="s">
        <v>876</v>
      </c>
      <c r="E9" s="410"/>
      <c r="F9" s="408" t="s">
        <v>891</v>
      </c>
      <c r="G9" s="408" t="s">
        <v>900</v>
      </c>
      <c r="H9" s="408"/>
      <c r="I9" s="408" t="s">
        <v>909</v>
      </c>
      <c r="J9" s="408" t="s">
        <v>928</v>
      </c>
      <c r="K9" s="408" t="s">
        <v>939</v>
      </c>
      <c r="L9" s="410"/>
      <c r="Q9" s="121"/>
    </row>
    <row r="10" spans="1:19" ht="30" customHeight="1" x14ac:dyDescent="0.25">
      <c r="A10" s="408">
        <v>9</v>
      </c>
      <c r="B10" s="410"/>
      <c r="C10" s="410"/>
      <c r="D10" s="408" t="s">
        <v>877</v>
      </c>
      <c r="E10" s="410"/>
      <c r="F10" s="408" t="s">
        <v>892</v>
      </c>
      <c r="G10" s="408" t="s">
        <v>901</v>
      </c>
      <c r="H10" s="408"/>
      <c r="I10" s="408" t="s">
        <v>910</v>
      </c>
      <c r="J10" s="408" t="s">
        <v>929</v>
      </c>
      <c r="K10" s="408" t="s">
        <v>940</v>
      </c>
      <c r="L10" s="410"/>
      <c r="Q10" s="121"/>
    </row>
    <row r="11" spans="1:19" ht="30" customHeight="1" x14ac:dyDescent="0.25">
      <c r="A11" s="408">
        <v>10</v>
      </c>
      <c r="B11" s="410"/>
      <c r="C11" s="410"/>
      <c r="D11" s="410"/>
      <c r="E11" s="410"/>
      <c r="F11" s="410"/>
      <c r="G11" s="410"/>
      <c r="H11" s="410"/>
      <c r="I11" s="408" t="s">
        <v>911</v>
      </c>
      <c r="J11" s="408" t="s">
        <v>930</v>
      </c>
      <c r="K11" s="408" t="s">
        <v>942</v>
      </c>
      <c r="L11" s="410"/>
      <c r="Q11" s="121"/>
    </row>
    <row r="12" spans="1:19" ht="30" customHeight="1" x14ac:dyDescent="0.25">
      <c r="A12" s="408">
        <v>11</v>
      </c>
      <c r="B12" s="410"/>
      <c r="C12" s="410"/>
      <c r="D12" s="410"/>
      <c r="E12" s="410"/>
      <c r="F12" s="410"/>
      <c r="G12" s="410"/>
      <c r="H12" s="410"/>
      <c r="I12" s="408" t="s">
        <v>912</v>
      </c>
      <c r="J12" s="408" t="s">
        <v>931</v>
      </c>
      <c r="K12" s="408" t="s">
        <v>943</v>
      </c>
      <c r="L12" s="410"/>
      <c r="Q12" s="121"/>
    </row>
    <row r="13" spans="1:19" ht="30" customHeight="1" x14ac:dyDescent="0.25">
      <c r="A13" s="408">
        <v>12</v>
      </c>
      <c r="B13" s="410"/>
      <c r="C13" s="410"/>
      <c r="D13" s="410"/>
      <c r="E13" s="410"/>
      <c r="F13" s="410"/>
      <c r="G13" s="410"/>
      <c r="H13" s="410"/>
      <c r="I13" s="408" t="s">
        <v>913</v>
      </c>
      <c r="J13" s="408" t="s">
        <v>717</v>
      </c>
      <c r="K13" s="408" t="s">
        <v>944</v>
      </c>
      <c r="L13" s="410"/>
    </row>
    <row r="14" spans="1:19" ht="30" customHeight="1" x14ac:dyDescent="0.25">
      <c r="A14" s="408">
        <v>13</v>
      </c>
      <c r="B14" s="410"/>
      <c r="C14" s="410"/>
      <c r="D14" s="410"/>
      <c r="E14" s="410"/>
      <c r="F14" s="410"/>
      <c r="G14" s="410"/>
      <c r="H14" s="410"/>
      <c r="I14" s="408" t="s">
        <v>914</v>
      </c>
      <c r="J14" s="410"/>
      <c r="K14" s="408" t="s">
        <v>945</v>
      </c>
      <c r="L14" s="410"/>
    </row>
    <row r="15" spans="1:19" ht="30" customHeight="1" x14ac:dyDescent="0.25">
      <c r="A15" s="408">
        <v>14</v>
      </c>
      <c r="B15" s="410"/>
      <c r="C15" s="410"/>
      <c r="D15" s="410"/>
      <c r="E15" s="410"/>
      <c r="F15" s="410"/>
      <c r="G15" s="410"/>
      <c r="H15" s="410"/>
      <c r="I15" s="408" t="s">
        <v>915</v>
      </c>
      <c r="J15" s="410"/>
      <c r="K15" s="408" t="s">
        <v>946</v>
      </c>
      <c r="L15" s="410"/>
    </row>
    <row r="16" spans="1:19" ht="30" customHeight="1" x14ac:dyDescent="0.25">
      <c r="A16" s="408">
        <v>15</v>
      </c>
      <c r="B16" s="410"/>
      <c r="C16" s="410"/>
      <c r="D16" s="410"/>
      <c r="E16" s="410"/>
      <c r="F16" s="410"/>
      <c r="G16" s="410"/>
      <c r="H16" s="410"/>
      <c r="I16" s="408" t="s">
        <v>916</v>
      </c>
      <c r="J16" s="410"/>
      <c r="K16" s="408" t="s">
        <v>947</v>
      </c>
      <c r="L16" s="410"/>
      <c r="O16" s="404"/>
      <c r="P16" s="404"/>
      <c r="Q16" s="405"/>
      <c r="R16" s="405"/>
      <c r="S16" s="405"/>
    </row>
    <row r="17" spans="1:12" ht="30" customHeight="1" x14ac:dyDescent="0.25">
      <c r="A17" s="408">
        <v>16</v>
      </c>
      <c r="B17" s="410"/>
      <c r="C17" s="410"/>
      <c r="D17" s="410"/>
      <c r="E17" s="410"/>
      <c r="F17" s="410"/>
      <c r="G17" s="410"/>
      <c r="H17" s="410"/>
      <c r="I17" s="408" t="s">
        <v>917</v>
      </c>
      <c r="J17" s="410"/>
      <c r="K17" s="408" t="s">
        <v>948</v>
      </c>
      <c r="L17" s="410"/>
    </row>
    <row r="18" spans="1:12" ht="30" customHeight="1" x14ac:dyDescent="0.25">
      <c r="A18" s="408">
        <v>17</v>
      </c>
      <c r="B18" s="410"/>
      <c r="C18" s="410"/>
      <c r="D18" s="410"/>
      <c r="E18" s="410"/>
      <c r="F18" s="410"/>
      <c r="G18" s="410"/>
      <c r="H18" s="410"/>
      <c r="I18" s="408" t="s">
        <v>918</v>
      </c>
      <c r="J18" s="410"/>
      <c r="K18" s="408" t="s">
        <v>949</v>
      </c>
      <c r="L18" s="410"/>
    </row>
    <row r="19" spans="1:12" ht="30" customHeight="1" x14ac:dyDescent="0.25">
      <c r="A19" s="408">
        <v>18</v>
      </c>
      <c r="B19" s="410"/>
      <c r="C19" s="410"/>
      <c r="D19" s="410"/>
      <c r="E19" s="410"/>
      <c r="F19" s="410"/>
      <c r="G19" s="410"/>
      <c r="H19" s="410"/>
      <c r="I19" s="408" t="s">
        <v>919</v>
      </c>
      <c r="J19" s="410"/>
      <c r="K19" s="408" t="s">
        <v>941</v>
      </c>
      <c r="L19" s="410"/>
    </row>
    <row r="20" spans="1:12" ht="30" customHeight="1" x14ac:dyDescent="0.25">
      <c r="A20" s="408">
        <v>19</v>
      </c>
      <c r="B20" s="410"/>
      <c r="C20" s="410"/>
      <c r="D20" s="410"/>
      <c r="E20" s="410"/>
      <c r="F20" s="410"/>
      <c r="G20" s="410"/>
      <c r="H20" s="410"/>
      <c r="I20" s="408" t="s">
        <v>920</v>
      </c>
      <c r="J20" s="410"/>
      <c r="K20" s="410"/>
      <c r="L20" s="410"/>
    </row>
    <row r="21" spans="1:12" ht="30" customHeight="1" x14ac:dyDescent="0.25">
      <c r="A21" s="403"/>
      <c r="B21" s="402"/>
      <c r="C21" s="402"/>
      <c r="D21" s="402"/>
    </row>
    <row r="22" spans="1:12" ht="30" customHeight="1" x14ac:dyDescent="0.25">
      <c r="A22" s="403"/>
      <c r="B22" s="402"/>
      <c r="C22" s="402"/>
      <c r="D22" s="402"/>
    </row>
    <row r="23" spans="1:12" ht="30" customHeight="1" x14ac:dyDescent="0.25">
      <c r="A23" s="403"/>
      <c r="B23" s="402"/>
      <c r="C23" s="402"/>
      <c r="D23" s="402"/>
    </row>
    <row r="24" spans="1:12" ht="30" customHeight="1" x14ac:dyDescent="0.25">
      <c r="A24" s="403"/>
      <c r="B24" s="402"/>
      <c r="C24" s="402"/>
      <c r="D24" s="402"/>
    </row>
    <row r="25" spans="1:12" ht="30" customHeight="1" x14ac:dyDescent="0.25">
      <c r="A25" s="403"/>
      <c r="B25" s="402"/>
      <c r="C25" s="402"/>
      <c r="D25" s="402"/>
    </row>
    <row r="26" spans="1:12" ht="30" customHeight="1" x14ac:dyDescent="0.25">
      <c r="A26" s="403"/>
      <c r="B26" s="402"/>
      <c r="C26" s="402"/>
      <c r="D26" s="402"/>
    </row>
    <row r="27" spans="1:12" ht="30" customHeight="1" x14ac:dyDescent="0.25">
      <c r="A27" s="403"/>
      <c r="B27" s="402"/>
      <c r="C27" s="402"/>
      <c r="D27" s="402"/>
    </row>
    <row r="28" spans="1:12" ht="30" customHeight="1" x14ac:dyDescent="0.25">
      <c r="A28" s="403"/>
      <c r="B28" s="402"/>
      <c r="C28" s="402"/>
      <c r="D28" s="402"/>
    </row>
    <row r="29" spans="1:12" ht="30" customHeight="1" x14ac:dyDescent="0.25">
      <c r="A29" s="403"/>
      <c r="B29" s="402"/>
      <c r="C29" s="402"/>
      <c r="D29" s="402"/>
    </row>
    <row r="30" spans="1:12" ht="30" customHeight="1" x14ac:dyDescent="0.25">
      <c r="A30" s="403"/>
      <c r="B30" s="402"/>
      <c r="C30" s="402"/>
      <c r="D30" s="402"/>
    </row>
    <row r="31" spans="1:12" ht="30" customHeight="1" x14ac:dyDescent="0.25">
      <c r="A31" s="403"/>
      <c r="B31" s="403"/>
      <c r="C31" s="402"/>
      <c r="D31" s="402"/>
    </row>
    <row r="32" spans="1:12" ht="30" customHeight="1" x14ac:dyDescent="0.25">
      <c r="A32" s="403"/>
      <c r="B32" s="403"/>
      <c r="C32" s="402"/>
      <c r="D32" s="402"/>
    </row>
    <row r="33" spans="1:4" ht="30" customHeight="1" x14ac:dyDescent="0.25">
      <c r="A33" s="403"/>
      <c r="B33" s="403"/>
      <c r="C33" s="402"/>
      <c r="D33" s="402"/>
    </row>
    <row r="34" spans="1:4" ht="30" customHeight="1" x14ac:dyDescent="0.25">
      <c r="A34" s="403"/>
      <c r="B34" s="403"/>
      <c r="C34" s="402"/>
      <c r="D34" s="402"/>
    </row>
    <row r="35" spans="1:4" ht="30" customHeight="1" x14ac:dyDescent="0.25">
      <c r="A35" s="403"/>
      <c r="B35" s="403"/>
      <c r="C35" s="402"/>
      <c r="D35" s="402"/>
    </row>
    <row r="36" spans="1:4" ht="30" customHeight="1" x14ac:dyDescent="0.25">
      <c r="A36" s="403"/>
      <c r="B36" s="403"/>
      <c r="C36" s="402"/>
      <c r="D36" s="402"/>
    </row>
    <row r="37" spans="1:4" ht="30" customHeight="1" x14ac:dyDescent="0.25">
      <c r="A37" s="403"/>
      <c r="B37" s="403"/>
      <c r="C37" s="402"/>
      <c r="D37" s="402"/>
    </row>
    <row r="38" spans="1:4" ht="30" customHeight="1" x14ac:dyDescent="0.25">
      <c r="A38" s="403"/>
      <c r="B38" s="403"/>
      <c r="C38" s="402"/>
      <c r="D38" s="402"/>
    </row>
    <row r="39" spans="1:4" ht="30" customHeight="1" x14ac:dyDescent="0.25">
      <c r="A39" s="403"/>
      <c r="B39" s="403"/>
      <c r="C39" s="402"/>
      <c r="D39" s="402"/>
    </row>
    <row r="40" spans="1:4" ht="30" customHeight="1" x14ac:dyDescent="0.25">
      <c r="A40" s="403"/>
      <c r="B40" s="402"/>
      <c r="C40" s="402"/>
      <c r="D40" s="402"/>
    </row>
    <row r="41" spans="1:4" ht="30" customHeight="1" x14ac:dyDescent="0.25">
      <c r="A41" s="403"/>
      <c r="B41" s="402"/>
      <c r="C41" s="402"/>
      <c r="D41" s="402"/>
    </row>
    <row r="42" spans="1:4" ht="30" customHeight="1" x14ac:dyDescent="0.25">
      <c r="A42" s="403"/>
      <c r="B42" s="402"/>
      <c r="C42" s="402"/>
      <c r="D42" s="402"/>
    </row>
    <row r="43" spans="1:4" ht="30" customHeight="1" x14ac:dyDescent="0.25">
      <c r="A43" s="403"/>
      <c r="B43" s="402"/>
      <c r="C43" s="402"/>
      <c r="D43" s="402"/>
    </row>
    <row r="44" spans="1:4" ht="30" customHeight="1" x14ac:dyDescent="0.25">
      <c r="A44" s="403"/>
      <c r="B44" s="402"/>
      <c r="C44" s="402"/>
      <c r="D44" s="402"/>
    </row>
    <row r="45" spans="1:4" ht="30" customHeight="1" x14ac:dyDescent="0.25">
      <c r="A45" s="403"/>
      <c r="B45" s="402"/>
      <c r="C45" s="402"/>
      <c r="D45" s="402"/>
    </row>
    <row r="46" spans="1:4" ht="30" customHeight="1" x14ac:dyDescent="0.25">
      <c r="A46" s="403"/>
      <c r="B46" s="402"/>
      <c r="C46" s="402"/>
      <c r="D46" s="402"/>
    </row>
    <row r="47" spans="1:4" ht="30" customHeight="1" x14ac:dyDescent="0.25">
      <c r="A47" s="403"/>
      <c r="B47" s="402"/>
      <c r="C47" s="402"/>
      <c r="D47" s="402"/>
    </row>
    <row r="48" spans="1:4" ht="30" customHeight="1" x14ac:dyDescent="0.25">
      <c r="A48" s="403"/>
      <c r="B48" s="402"/>
      <c r="C48" s="402"/>
      <c r="D48" s="402"/>
    </row>
    <row r="49" spans="1:4" ht="30" customHeight="1" x14ac:dyDescent="0.25">
      <c r="A49" s="403"/>
      <c r="B49" s="403"/>
      <c r="C49" s="402"/>
      <c r="D49" s="402"/>
    </row>
    <row r="50" spans="1:4" ht="30" customHeight="1" x14ac:dyDescent="0.25">
      <c r="A50" s="403"/>
      <c r="B50" s="403"/>
      <c r="C50" s="402"/>
      <c r="D50" s="402"/>
    </row>
    <row r="51" spans="1:4" ht="30" customHeight="1" x14ac:dyDescent="0.25">
      <c r="A51" s="403"/>
      <c r="B51" s="403"/>
      <c r="C51" s="402"/>
      <c r="D51" s="402"/>
    </row>
    <row r="52" spans="1:4" ht="30" customHeight="1" x14ac:dyDescent="0.25">
      <c r="A52" s="403"/>
      <c r="B52" s="403"/>
      <c r="C52" s="402"/>
      <c r="D52" s="402"/>
    </row>
    <row r="53" spans="1:4" ht="30" customHeight="1" x14ac:dyDescent="0.25">
      <c r="A53" s="403"/>
      <c r="B53" s="403"/>
      <c r="C53" s="402"/>
      <c r="D53" s="402"/>
    </row>
    <row r="54" spans="1:4" ht="30" customHeight="1" x14ac:dyDescent="0.25">
      <c r="A54" s="403"/>
      <c r="B54" s="403"/>
      <c r="C54" s="402"/>
      <c r="D54" s="402"/>
    </row>
    <row r="55" spans="1:4" ht="30" customHeight="1" x14ac:dyDescent="0.25">
      <c r="A55" s="403"/>
      <c r="B55" s="403"/>
      <c r="C55" s="402"/>
      <c r="D55" s="402"/>
    </row>
    <row r="56" spans="1:4" ht="30" customHeight="1" x14ac:dyDescent="0.25">
      <c r="A56" s="403"/>
      <c r="B56" s="403"/>
      <c r="C56" s="402"/>
      <c r="D56" s="402"/>
    </row>
    <row r="57" spans="1:4" ht="30" customHeight="1" x14ac:dyDescent="0.25">
      <c r="A57" s="403"/>
      <c r="B57" s="403"/>
      <c r="C57" s="402"/>
      <c r="D57" s="402"/>
    </row>
    <row r="58" spans="1:4" ht="30" customHeight="1" x14ac:dyDescent="0.25">
      <c r="A58" s="403"/>
      <c r="B58" s="403"/>
      <c r="C58" s="402"/>
      <c r="D58" s="402"/>
    </row>
    <row r="59" spans="1:4" ht="30" customHeight="1" x14ac:dyDescent="0.25">
      <c r="A59" s="403"/>
      <c r="B59" s="403"/>
      <c r="C59" s="402"/>
      <c r="D59" s="402"/>
    </row>
    <row r="60" spans="1:4" ht="30" customHeight="1" x14ac:dyDescent="0.25">
      <c r="A60" s="403"/>
      <c r="B60" s="403"/>
      <c r="C60" s="402"/>
      <c r="D60" s="402"/>
    </row>
    <row r="61" spans="1:4" ht="30" customHeight="1" x14ac:dyDescent="0.25">
      <c r="A61" s="403"/>
      <c r="B61" s="403"/>
      <c r="C61" s="402"/>
      <c r="D61" s="402"/>
    </row>
    <row r="62" spans="1:4" ht="30" customHeight="1" x14ac:dyDescent="0.25">
      <c r="A62" s="403"/>
      <c r="B62" s="403"/>
      <c r="C62" s="402"/>
      <c r="D62" s="402"/>
    </row>
    <row r="63" spans="1:4" ht="30" customHeight="1" x14ac:dyDescent="0.25">
      <c r="A63" s="403"/>
      <c r="B63" s="403"/>
      <c r="C63" s="402"/>
      <c r="D63" s="402"/>
    </row>
    <row r="64" spans="1:4" ht="30" customHeight="1" x14ac:dyDescent="0.25">
      <c r="A64" s="403"/>
      <c r="B64" s="403"/>
      <c r="C64" s="402"/>
      <c r="D64" s="402"/>
    </row>
    <row r="65" spans="1:4" ht="30" customHeight="1" x14ac:dyDescent="0.25">
      <c r="A65" s="403"/>
      <c r="B65" s="403"/>
      <c r="C65" s="402"/>
      <c r="D65" s="402"/>
    </row>
    <row r="66" spans="1:4" ht="30" customHeight="1" x14ac:dyDescent="0.25">
      <c r="A66" s="403"/>
      <c r="B66" s="403"/>
      <c r="C66" s="402"/>
      <c r="D66" s="402"/>
    </row>
    <row r="67" spans="1:4" ht="30" customHeight="1" x14ac:dyDescent="0.25">
      <c r="A67" s="403"/>
      <c r="B67" s="403"/>
      <c r="C67" s="402"/>
      <c r="D67" s="402"/>
    </row>
    <row r="68" spans="1:4" ht="30" customHeight="1" x14ac:dyDescent="0.25">
      <c r="A68" s="403"/>
      <c r="B68" s="403"/>
      <c r="C68" s="402"/>
      <c r="D68" s="402"/>
    </row>
    <row r="69" spans="1:4" ht="30" customHeight="1" x14ac:dyDescent="0.25">
      <c r="A69" s="403"/>
      <c r="B69" s="402"/>
      <c r="C69" s="402"/>
      <c r="D69" s="402"/>
    </row>
    <row r="70" spans="1:4" ht="30" customHeight="1" x14ac:dyDescent="0.25">
      <c r="A70" s="403"/>
      <c r="B70" s="402"/>
      <c r="C70" s="402"/>
      <c r="D70" s="402"/>
    </row>
    <row r="71" spans="1:4" ht="30" customHeight="1" x14ac:dyDescent="0.25">
      <c r="A71" s="403"/>
      <c r="B71" s="402"/>
      <c r="C71" s="402"/>
      <c r="D71" s="402"/>
    </row>
    <row r="72" spans="1:4" ht="30" customHeight="1" x14ac:dyDescent="0.25">
      <c r="A72" s="403"/>
      <c r="B72" s="402"/>
      <c r="C72" s="402"/>
      <c r="D72" s="402"/>
    </row>
    <row r="73" spans="1:4" ht="30" customHeight="1" x14ac:dyDescent="0.25">
      <c r="A73" s="403"/>
      <c r="B73" s="402"/>
      <c r="C73" s="402"/>
      <c r="D73" s="402"/>
    </row>
    <row r="74" spans="1:4" ht="30" customHeight="1" x14ac:dyDescent="0.25">
      <c r="A74" s="403"/>
      <c r="B74" s="402"/>
      <c r="C74" s="402"/>
      <c r="D74" s="402"/>
    </row>
    <row r="75" spans="1:4" ht="30" customHeight="1" x14ac:dyDescent="0.25">
      <c r="A75" s="403"/>
      <c r="B75" s="402"/>
      <c r="C75" s="402"/>
      <c r="D75" s="402"/>
    </row>
    <row r="76" spans="1:4" ht="30" customHeight="1" x14ac:dyDescent="0.25">
      <c r="A76" s="403"/>
      <c r="B76" s="402"/>
      <c r="C76" s="402"/>
      <c r="D76" s="402"/>
    </row>
    <row r="77" spans="1:4" ht="30" customHeight="1" x14ac:dyDescent="0.25">
      <c r="A77" s="403"/>
      <c r="B77" s="402"/>
      <c r="C77" s="402"/>
      <c r="D77" s="402"/>
    </row>
    <row r="78" spans="1:4" ht="30" customHeight="1" x14ac:dyDescent="0.25">
      <c r="A78" s="403"/>
      <c r="B78" s="402"/>
      <c r="C78" s="402"/>
      <c r="D78" s="402"/>
    </row>
    <row r="79" spans="1:4" ht="30" customHeight="1" x14ac:dyDescent="0.25">
      <c r="A79" s="403"/>
      <c r="B79" s="402"/>
      <c r="C79" s="402"/>
      <c r="D79" s="402"/>
    </row>
    <row r="80" spans="1:4" ht="30" customHeight="1" x14ac:dyDescent="0.25">
      <c r="A80" s="403"/>
      <c r="B80" s="402"/>
      <c r="C80" s="402"/>
      <c r="D80" s="402"/>
    </row>
    <row r="81" spans="1:4" ht="30" customHeight="1" x14ac:dyDescent="0.25">
      <c r="A81" s="403"/>
      <c r="B81" s="403"/>
      <c r="C81" s="402"/>
      <c r="D81" s="402"/>
    </row>
    <row r="82" spans="1:4" ht="30" customHeight="1" x14ac:dyDescent="0.25">
      <c r="A82" s="403"/>
      <c r="B82" s="403"/>
      <c r="C82" s="402"/>
      <c r="D82" s="402"/>
    </row>
    <row r="83" spans="1:4" ht="30" customHeight="1" x14ac:dyDescent="0.25">
      <c r="A83" s="403"/>
      <c r="B83" s="403"/>
      <c r="C83" s="402"/>
      <c r="D83" s="402"/>
    </row>
    <row r="84" spans="1:4" ht="30" customHeight="1" x14ac:dyDescent="0.25">
      <c r="A84" s="403"/>
      <c r="B84" s="403"/>
      <c r="C84" s="402"/>
      <c r="D84" s="402"/>
    </row>
    <row r="85" spans="1:4" ht="30" customHeight="1" x14ac:dyDescent="0.25">
      <c r="A85" s="403"/>
      <c r="B85" s="403"/>
      <c r="C85" s="402"/>
      <c r="D85" s="402"/>
    </row>
    <row r="86" spans="1:4" ht="30" customHeight="1" x14ac:dyDescent="0.25">
      <c r="A86" s="403"/>
      <c r="B86" s="403"/>
      <c r="C86" s="402"/>
      <c r="D86" s="402"/>
    </row>
    <row r="87" spans="1:4" ht="30" customHeight="1" x14ac:dyDescent="0.25">
      <c r="A87" s="403"/>
      <c r="B87" s="403"/>
      <c r="C87" s="402"/>
      <c r="D87" s="402"/>
    </row>
    <row r="88" spans="1:4" ht="30" customHeight="1" x14ac:dyDescent="0.25">
      <c r="A88" s="403"/>
      <c r="B88" s="403"/>
      <c r="C88" s="402"/>
      <c r="D88" s="402"/>
    </row>
    <row r="89" spans="1:4" ht="30" customHeight="1" x14ac:dyDescent="0.25">
      <c r="A89" s="403"/>
      <c r="B89" s="403"/>
      <c r="C89" s="402"/>
      <c r="D89" s="402"/>
    </row>
    <row r="90" spans="1:4" ht="30" customHeight="1" x14ac:dyDescent="0.25">
      <c r="A90" s="403"/>
      <c r="B90" s="403"/>
      <c r="C90" s="402"/>
      <c r="D90" s="402"/>
    </row>
    <row r="91" spans="1:4" ht="30" customHeight="1" x14ac:dyDescent="0.25">
      <c r="A91" s="403"/>
      <c r="B91" s="403"/>
      <c r="C91" s="402"/>
      <c r="D91" s="402"/>
    </row>
    <row r="92" spans="1:4" ht="30" customHeight="1" x14ac:dyDescent="0.25">
      <c r="A92" s="403"/>
      <c r="B92" s="403"/>
      <c r="C92" s="402"/>
      <c r="D92" s="402"/>
    </row>
    <row r="93" spans="1:4" ht="30" customHeight="1" x14ac:dyDescent="0.25">
      <c r="A93" s="403"/>
      <c r="B93" s="403"/>
      <c r="C93" s="402"/>
      <c r="D93" s="402"/>
    </row>
    <row r="94" spans="1:4" ht="30" customHeight="1" x14ac:dyDescent="0.25">
      <c r="A94" s="403"/>
      <c r="B94" s="403"/>
      <c r="C94" s="402"/>
      <c r="D94" s="402"/>
    </row>
    <row r="95" spans="1:4" ht="30" customHeight="1" x14ac:dyDescent="0.25">
      <c r="A95" s="403"/>
      <c r="B95" s="403"/>
      <c r="C95" s="402"/>
      <c r="D95" s="402"/>
    </row>
    <row r="96" spans="1:4" ht="30" customHeight="1" x14ac:dyDescent="0.25">
      <c r="A96" s="403"/>
      <c r="B96" s="403"/>
      <c r="C96" s="402"/>
      <c r="D96" s="402"/>
    </row>
    <row r="97" spans="1:4" ht="30" customHeight="1" x14ac:dyDescent="0.25">
      <c r="A97" s="403"/>
      <c r="B97" s="403"/>
      <c r="C97" s="402"/>
      <c r="D97" s="402"/>
    </row>
    <row r="98" spans="1:4" ht="30" customHeight="1" x14ac:dyDescent="0.25">
      <c r="A98" s="403"/>
      <c r="B98" s="403"/>
      <c r="C98" s="402"/>
      <c r="D98" s="402"/>
    </row>
    <row r="99" spans="1:4" ht="30" customHeight="1" x14ac:dyDescent="0.25">
      <c r="A99" s="403"/>
      <c r="B99" s="403"/>
      <c r="C99" s="402"/>
      <c r="D99" s="402"/>
    </row>
    <row r="100" spans="1:4" ht="30" customHeight="1" x14ac:dyDescent="0.25">
      <c r="A100" s="403"/>
      <c r="B100" s="403"/>
      <c r="C100" s="402"/>
      <c r="D100" s="402"/>
    </row>
    <row r="101" spans="1:4" ht="30" customHeight="1" x14ac:dyDescent="0.25">
      <c r="A101" s="403"/>
      <c r="B101" s="403"/>
      <c r="C101" s="402"/>
      <c r="D101" s="402"/>
    </row>
    <row r="102" spans="1:4" ht="30" customHeight="1" x14ac:dyDescent="0.25">
      <c r="A102" s="403"/>
      <c r="B102" s="403"/>
      <c r="C102" s="402"/>
      <c r="D102" s="402"/>
    </row>
    <row r="103" spans="1:4" ht="30" customHeight="1" x14ac:dyDescent="0.25">
      <c r="A103" s="403"/>
      <c r="B103" s="403"/>
      <c r="C103" s="402"/>
      <c r="D103" s="402"/>
    </row>
    <row r="104" spans="1:4" ht="30" customHeight="1" x14ac:dyDescent="0.25">
      <c r="A104" s="403"/>
      <c r="B104" s="403"/>
      <c r="C104" s="402"/>
      <c r="D104" s="402"/>
    </row>
    <row r="105" spans="1:4" x14ac:dyDescent="0.25">
      <c r="A105" s="402"/>
      <c r="B105" s="402"/>
      <c r="C105" s="402"/>
      <c r="D105" s="402"/>
    </row>
    <row r="106" spans="1:4" x14ac:dyDescent="0.25">
      <c r="A106" s="402"/>
      <c r="B106" s="402"/>
      <c r="C106" s="402"/>
      <c r="D106" s="402"/>
    </row>
    <row r="107" spans="1:4" x14ac:dyDescent="0.25">
      <c r="A107" s="402"/>
      <c r="B107" s="402"/>
      <c r="C107" s="402"/>
      <c r="D107" s="402"/>
    </row>
    <row r="108" spans="1:4" x14ac:dyDescent="0.25">
      <c r="A108" s="402"/>
      <c r="B108" s="402"/>
      <c r="C108" s="402"/>
      <c r="D108" s="402"/>
    </row>
    <row r="109" spans="1:4" x14ac:dyDescent="0.25">
      <c r="A109" s="402"/>
      <c r="B109" s="402"/>
      <c r="C109" s="402"/>
      <c r="D109" s="402"/>
    </row>
    <row r="110" spans="1:4" x14ac:dyDescent="0.25">
      <c r="A110" s="402"/>
      <c r="B110" s="402"/>
      <c r="C110" s="402"/>
      <c r="D110" s="402"/>
    </row>
    <row r="111" spans="1:4" x14ac:dyDescent="0.25">
      <c r="A111" s="402"/>
      <c r="B111" s="402"/>
      <c r="C111" s="402"/>
      <c r="D111" s="402"/>
    </row>
    <row r="462" spans="1:1" x14ac:dyDescent="0.25">
      <c r="A462" t="e">
        <f>VLOOKUP(A461,'User role questions'!A1:L20,MATCH('Data Collection Instrument'!A498,'User role questions'!A2:A20,0),FALSE)</f>
        <v>#N/A</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J524"/>
  <sheetViews>
    <sheetView showWhiteSpace="0" zoomScale="120" zoomScaleNormal="120" zoomScaleSheetLayoutView="115" workbookViewId="0">
      <selection sqref="A1:F1"/>
    </sheetView>
  </sheetViews>
  <sheetFormatPr defaultColWidth="22.09765625" defaultRowHeight="11.4" x14ac:dyDescent="0.2"/>
  <cols>
    <col min="1" max="1" width="15.296875" style="24" customWidth="1"/>
    <col min="2" max="2" width="22.09765625" style="24"/>
    <col min="3" max="3" width="22.296875" style="24" customWidth="1"/>
    <col min="4" max="4" width="20.59765625" style="24" customWidth="1"/>
    <col min="5" max="5" width="19.5" style="24" customWidth="1"/>
    <col min="6" max="6" width="23.09765625" style="24" customWidth="1"/>
    <col min="7" max="7" width="12.296875" style="24" customWidth="1"/>
    <col min="8" max="10" width="12.296875" style="24" hidden="1" customWidth="1"/>
    <col min="11" max="12" width="12.296875" style="24" customWidth="1"/>
    <col min="13" max="16384" width="22.09765625" style="24"/>
  </cols>
  <sheetData>
    <row r="1" spans="1:6" ht="37.5" customHeight="1" x14ac:dyDescent="0.2">
      <c r="A1" s="531" t="s">
        <v>538</v>
      </c>
      <c r="B1" s="532"/>
      <c r="C1" s="532"/>
      <c r="D1" s="532"/>
      <c r="E1" s="532"/>
      <c r="F1" s="532"/>
    </row>
    <row r="2" spans="1:6" x14ac:dyDescent="0.2">
      <c r="A2" s="533" t="s">
        <v>539</v>
      </c>
      <c r="B2" s="532"/>
      <c r="C2" s="532"/>
      <c r="D2" s="532"/>
      <c r="E2" s="532"/>
      <c r="F2" s="532"/>
    </row>
    <row r="3" spans="1:6" ht="15" customHeight="1" x14ac:dyDescent="0.25">
      <c r="A3" s="51"/>
      <c r="B3" s="52"/>
      <c r="C3" s="52"/>
      <c r="D3" s="52"/>
      <c r="E3" s="52"/>
      <c r="F3" s="52"/>
    </row>
    <row r="4" spans="1:6" ht="11.25" customHeight="1" x14ac:dyDescent="0.25">
      <c r="A4" s="526"/>
      <c r="B4" s="527"/>
      <c r="C4" s="527"/>
      <c r="D4" s="527"/>
      <c r="E4" s="527"/>
      <c r="F4" s="527"/>
    </row>
    <row r="5" spans="1:6" ht="12" x14ac:dyDescent="0.2">
      <c r="A5" s="53"/>
      <c r="B5" s="54"/>
      <c r="C5" s="54"/>
      <c r="D5" s="54"/>
      <c r="E5" s="54"/>
      <c r="F5" s="54"/>
    </row>
    <row r="6" spans="1:6" ht="24" customHeight="1" x14ac:dyDescent="0.2">
      <c r="A6" s="368" t="s">
        <v>189</v>
      </c>
      <c r="B6" s="534" t="s">
        <v>792</v>
      </c>
      <c r="C6" s="535"/>
      <c r="D6" s="535"/>
      <c r="E6" s="536"/>
      <c r="F6" s="537"/>
    </row>
    <row r="7" spans="1:6" ht="24" customHeight="1" x14ac:dyDescent="0.25">
      <c r="A7" s="365" t="s">
        <v>192</v>
      </c>
      <c r="B7" s="376"/>
      <c r="C7" s="371"/>
      <c r="D7" s="372"/>
      <c r="E7" s="373"/>
      <c r="F7" s="374"/>
    </row>
    <row r="8" spans="1:6" ht="27" customHeight="1" x14ac:dyDescent="0.25">
      <c r="A8" s="366" t="s">
        <v>802</v>
      </c>
      <c r="B8" s="376"/>
      <c r="C8" s="366" t="s">
        <v>799</v>
      </c>
      <c r="D8" s="370"/>
      <c r="E8" s="366" t="s">
        <v>800</v>
      </c>
      <c r="F8" s="370"/>
    </row>
    <row r="9" spans="1:6" ht="9.75" customHeight="1" x14ac:dyDescent="0.2"/>
    <row r="10" spans="1:6" ht="10.5" customHeight="1" x14ac:dyDescent="0.25">
      <c r="A10" s="526"/>
      <c r="B10" s="527"/>
      <c r="C10" s="527"/>
      <c r="D10" s="527"/>
      <c r="E10" s="527"/>
      <c r="F10" s="527"/>
    </row>
    <row r="11" spans="1:6" ht="9" customHeight="1" x14ac:dyDescent="0.2"/>
    <row r="12" spans="1:6" ht="16.5" customHeight="1" x14ac:dyDescent="0.25">
      <c r="A12" s="538" t="s">
        <v>762</v>
      </c>
      <c r="B12" s="539"/>
      <c r="C12" s="539"/>
      <c r="D12" s="539"/>
      <c r="E12" s="539"/>
      <c r="F12" s="540"/>
    </row>
    <row r="13" spans="1:6" ht="54.75" customHeight="1" x14ac:dyDescent="0.2">
      <c r="A13" s="375" t="s">
        <v>190</v>
      </c>
      <c r="B13" s="541" t="s">
        <v>191</v>
      </c>
      <c r="C13" s="541"/>
      <c r="D13" s="541"/>
      <c r="E13" s="541"/>
      <c r="F13" s="541"/>
    </row>
    <row r="14" spans="1:6" ht="49.5" customHeight="1" x14ac:dyDescent="0.25">
      <c r="A14" s="342" t="s">
        <v>522</v>
      </c>
      <c r="B14" s="383"/>
      <c r="C14" s="88" t="s">
        <v>796</v>
      </c>
      <c r="D14" s="377"/>
      <c r="E14" s="516" t="s">
        <v>798</v>
      </c>
      <c r="F14" s="517"/>
    </row>
    <row r="15" spans="1:6" ht="19.5" customHeight="1" x14ac:dyDescent="0.25">
      <c r="A15" s="362" t="s">
        <v>529</v>
      </c>
      <c r="B15" s="382"/>
      <c r="C15" s="367" t="s">
        <v>797</v>
      </c>
      <c r="D15" s="378"/>
      <c r="E15" s="518"/>
      <c r="F15" s="519"/>
    </row>
    <row r="16" spans="1:6" ht="27" customHeight="1" x14ac:dyDescent="0.25">
      <c r="A16" s="342" t="s">
        <v>530</v>
      </c>
      <c r="B16" s="381" t="s">
        <v>808</v>
      </c>
      <c r="C16" s="363" t="s">
        <v>523</v>
      </c>
      <c r="D16" s="379"/>
      <c r="E16" s="520"/>
      <c r="F16" s="519"/>
    </row>
    <row r="17" spans="1:6" ht="27" customHeight="1" x14ac:dyDescent="0.25">
      <c r="A17" s="88" t="s">
        <v>774</v>
      </c>
      <c r="B17" s="376"/>
      <c r="C17" s="366" t="s">
        <v>683</v>
      </c>
      <c r="D17" s="380"/>
      <c r="E17" s="520"/>
      <c r="F17" s="519"/>
    </row>
    <row r="18" spans="1:6" ht="21.75" customHeight="1" x14ac:dyDescent="0.25">
      <c r="A18" s="88"/>
      <c r="B18" s="369"/>
      <c r="C18" s="364"/>
      <c r="D18" s="89" t="s">
        <v>524</v>
      </c>
      <c r="E18" s="521"/>
      <c r="F18" s="522"/>
    </row>
    <row r="19" spans="1:6" ht="15.6" customHeight="1" x14ac:dyDescent="0.25">
      <c r="A19" s="528" t="s">
        <v>768</v>
      </c>
      <c r="B19" s="529"/>
      <c r="C19" s="529"/>
      <c r="D19" s="529"/>
      <c r="E19" s="529"/>
      <c r="F19" s="530"/>
    </row>
    <row r="20" spans="1:6" ht="17.25" customHeight="1" x14ac:dyDescent="0.2">
      <c r="A20" s="87" t="s">
        <v>804</v>
      </c>
      <c r="B20" s="523" t="s">
        <v>805</v>
      </c>
      <c r="C20" s="524"/>
      <c r="D20" s="524"/>
      <c r="E20" s="524"/>
      <c r="F20" s="525"/>
    </row>
    <row r="21" spans="1:6" ht="47.55" customHeight="1" x14ac:dyDescent="0.25">
      <c r="A21" s="542" t="s">
        <v>806</v>
      </c>
      <c r="B21" s="385" t="s">
        <v>764</v>
      </c>
      <c r="C21" s="384"/>
      <c r="D21" s="385" t="s">
        <v>766</v>
      </c>
      <c r="E21" s="384"/>
      <c r="F21" s="386"/>
    </row>
    <row r="22" spans="1:6" ht="47.55" customHeight="1" x14ac:dyDescent="0.25">
      <c r="A22" s="543"/>
      <c r="B22" s="387" t="s">
        <v>765</v>
      </c>
      <c r="C22" s="390"/>
      <c r="D22" s="391" t="s">
        <v>767</v>
      </c>
      <c r="E22" s="390"/>
      <c r="F22" s="392"/>
    </row>
    <row r="23" spans="1:6" ht="9" customHeight="1" x14ac:dyDescent="0.25">
      <c r="A23" s="393"/>
      <c r="B23" s="394"/>
      <c r="C23" s="394"/>
      <c r="D23" s="394"/>
      <c r="E23" s="394"/>
      <c r="F23" s="395"/>
    </row>
    <row r="24" spans="1:6" ht="11.1" customHeight="1" x14ac:dyDescent="0.25">
      <c r="A24" s="526"/>
      <c r="B24" s="527"/>
      <c r="C24" s="527"/>
      <c r="D24" s="527"/>
      <c r="E24" s="527"/>
      <c r="F24" s="527"/>
    </row>
    <row r="25" spans="1:6" ht="9" customHeight="1" x14ac:dyDescent="0.25">
      <c r="A25" s="393"/>
      <c r="B25" s="394"/>
      <c r="C25" s="394"/>
      <c r="D25" s="394"/>
      <c r="E25" s="394"/>
      <c r="F25" s="395"/>
    </row>
    <row r="26" spans="1:6" ht="117.6" customHeight="1" x14ac:dyDescent="0.2">
      <c r="A26" s="87" t="s">
        <v>193</v>
      </c>
      <c r="B26" s="544" t="s">
        <v>1028</v>
      </c>
      <c r="C26" s="545"/>
      <c r="D26" s="545"/>
      <c r="E26" s="546"/>
      <c r="F26" s="547"/>
    </row>
    <row r="27" spans="1:6" ht="9.75" customHeight="1" x14ac:dyDescent="0.25">
      <c r="A27" s="51"/>
      <c r="B27" s="52"/>
      <c r="C27" s="52"/>
      <c r="D27" s="52"/>
      <c r="E27" s="52"/>
      <c r="F27" s="52"/>
    </row>
    <row r="28" spans="1:6" ht="11.1" customHeight="1" x14ac:dyDescent="0.25">
      <c r="A28" s="526"/>
      <c r="B28" s="527"/>
      <c r="C28" s="527"/>
      <c r="D28" s="527"/>
      <c r="E28" s="527"/>
      <c r="F28" s="527"/>
    </row>
    <row r="29" spans="1:6" ht="9" customHeight="1" x14ac:dyDescent="0.25">
      <c r="A29" s="51"/>
      <c r="B29" s="52"/>
      <c r="C29" s="52"/>
      <c r="D29" s="52"/>
      <c r="E29" s="52"/>
      <c r="F29" s="52"/>
    </row>
    <row r="30" spans="1:6" ht="12" x14ac:dyDescent="0.25">
      <c r="A30" s="63" t="s">
        <v>194</v>
      </c>
      <c r="B30" s="548" t="s">
        <v>741</v>
      </c>
      <c r="C30" s="549"/>
      <c r="D30" s="549"/>
      <c r="E30" s="550"/>
      <c r="F30" s="551"/>
    </row>
    <row r="31" spans="1:6" ht="12" x14ac:dyDescent="0.25">
      <c r="A31" s="68" t="s">
        <v>195</v>
      </c>
      <c r="B31" s="552" t="s">
        <v>196</v>
      </c>
      <c r="C31" s="553"/>
      <c r="D31" s="553"/>
      <c r="E31" s="554"/>
      <c r="F31" s="555"/>
    </row>
    <row r="32" spans="1:6" ht="21.6" customHeight="1" x14ac:dyDescent="0.2">
      <c r="A32" s="69" t="s">
        <v>58</v>
      </c>
      <c r="B32" s="556" t="s">
        <v>197</v>
      </c>
      <c r="C32" s="557"/>
      <c r="D32" s="557"/>
      <c r="E32" s="558"/>
      <c r="F32" s="559"/>
    </row>
    <row r="33" spans="1:10" ht="22.8" x14ac:dyDescent="0.2">
      <c r="A33" s="560" t="s">
        <v>198</v>
      </c>
      <c r="B33" s="561"/>
      <c r="C33" s="561"/>
      <c r="D33" s="562"/>
      <c r="E33" s="90" t="s">
        <v>199</v>
      </c>
      <c r="F33" s="90" t="s">
        <v>200</v>
      </c>
    </row>
    <row r="34" spans="1:10" s="15" customFormat="1" x14ac:dyDescent="0.25">
      <c r="A34" s="567" t="s">
        <v>201</v>
      </c>
      <c r="B34" s="568"/>
      <c r="C34" s="568"/>
      <c r="D34" s="568"/>
      <c r="E34" s="568"/>
      <c r="F34" s="569"/>
    </row>
    <row r="35" spans="1:10" ht="12" x14ac:dyDescent="0.2">
      <c r="A35" s="55">
        <v>1</v>
      </c>
      <c r="B35" s="511" t="s">
        <v>202</v>
      </c>
      <c r="C35" s="511"/>
      <c r="D35" s="511"/>
      <c r="E35" s="570"/>
      <c r="F35" s="570"/>
    </row>
    <row r="36" spans="1:10" ht="21.6" customHeight="1" x14ac:dyDescent="0.2">
      <c r="A36" s="55">
        <v>2</v>
      </c>
      <c r="B36" s="507" t="s">
        <v>546</v>
      </c>
      <c r="C36" s="507"/>
      <c r="D36" s="507"/>
      <c r="E36" s="571"/>
      <c r="F36" s="571"/>
    </row>
    <row r="37" spans="1:10" ht="23.1" customHeight="1" x14ac:dyDescent="0.2">
      <c r="A37" s="55">
        <v>3</v>
      </c>
      <c r="B37" s="507" t="s">
        <v>545</v>
      </c>
      <c r="C37" s="507"/>
      <c r="D37" s="507"/>
      <c r="E37" s="571"/>
      <c r="F37" s="571"/>
    </row>
    <row r="38" spans="1:10" ht="22.05" customHeight="1" x14ac:dyDescent="0.2">
      <c r="A38" s="55">
        <v>4</v>
      </c>
      <c r="B38" s="507" t="s">
        <v>544</v>
      </c>
      <c r="C38" s="507"/>
      <c r="D38" s="507"/>
      <c r="E38" s="571"/>
      <c r="F38" s="571"/>
    </row>
    <row r="39" spans="1:10" ht="12" x14ac:dyDescent="0.2">
      <c r="A39" s="55">
        <v>5</v>
      </c>
      <c r="B39" s="507" t="s">
        <v>203</v>
      </c>
      <c r="C39" s="507"/>
      <c r="D39" s="507"/>
      <c r="E39" s="571"/>
      <c r="F39" s="571"/>
      <c r="H39" s="24">
        <f>IF(E35="Statement 1",1,IF(E35="Statement 2",2,IF(E35="Statement 3",3,IF(E35="Statement 4",4,IF(E35="Statement 5",5,0)))))</f>
        <v>0</v>
      </c>
      <c r="I39" s="24">
        <f>F35</f>
        <v>0</v>
      </c>
      <c r="J39" s="24">
        <f>B40</f>
        <v>0</v>
      </c>
    </row>
    <row r="40" spans="1:10" ht="60" x14ac:dyDescent="0.25">
      <c r="A40" s="56" t="s">
        <v>204</v>
      </c>
      <c r="B40" s="572"/>
      <c r="C40" s="572"/>
      <c r="D40" s="572"/>
      <c r="E40" s="573"/>
      <c r="F40" s="573"/>
    </row>
    <row r="41" spans="1:10" ht="22.8" x14ac:dyDescent="0.2">
      <c r="A41" s="501" t="s">
        <v>198</v>
      </c>
      <c r="B41" s="502"/>
      <c r="C41" s="502"/>
      <c r="D41" s="503"/>
      <c r="E41" s="91" t="s">
        <v>199</v>
      </c>
      <c r="F41" s="91" t="s">
        <v>200</v>
      </c>
    </row>
    <row r="42" spans="1:10" s="15" customFormat="1" x14ac:dyDescent="0.25">
      <c r="A42" s="504" t="s">
        <v>205</v>
      </c>
      <c r="B42" s="505"/>
      <c r="C42" s="505"/>
      <c r="D42" s="505"/>
      <c r="E42" s="505"/>
      <c r="F42" s="506"/>
    </row>
    <row r="43" spans="1:10" ht="12" x14ac:dyDescent="0.2">
      <c r="A43" s="57">
        <v>1</v>
      </c>
      <c r="B43" s="511" t="s">
        <v>543</v>
      </c>
      <c r="C43" s="511"/>
      <c r="D43" s="511"/>
      <c r="E43" s="508"/>
      <c r="F43" s="508"/>
    </row>
    <row r="44" spans="1:10" ht="23.55" customHeight="1" x14ac:dyDescent="0.2">
      <c r="A44" s="57">
        <v>2</v>
      </c>
      <c r="B44" s="507" t="s">
        <v>206</v>
      </c>
      <c r="C44" s="507"/>
      <c r="D44" s="507"/>
      <c r="E44" s="509"/>
      <c r="F44" s="509"/>
    </row>
    <row r="45" spans="1:10" ht="25.05" customHeight="1" x14ac:dyDescent="0.2">
      <c r="A45" s="57">
        <v>3</v>
      </c>
      <c r="B45" s="507" t="s">
        <v>207</v>
      </c>
      <c r="C45" s="507"/>
      <c r="D45" s="507"/>
      <c r="E45" s="509"/>
      <c r="F45" s="509"/>
    </row>
    <row r="46" spans="1:10" ht="12.6" customHeight="1" x14ac:dyDescent="0.2">
      <c r="A46" s="57">
        <v>4</v>
      </c>
      <c r="B46" s="507" t="s">
        <v>208</v>
      </c>
      <c r="C46" s="507"/>
      <c r="D46" s="507"/>
      <c r="E46" s="509"/>
      <c r="F46" s="509"/>
    </row>
    <row r="47" spans="1:10" ht="23.1" customHeight="1" x14ac:dyDescent="0.2">
      <c r="A47" s="57">
        <v>5</v>
      </c>
      <c r="B47" s="507" t="s">
        <v>542</v>
      </c>
      <c r="C47" s="507"/>
      <c r="D47" s="507"/>
      <c r="E47" s="510"/>
      <c r="F47" s="510"/>
      <c r="H47" s="24">
        <f>IF(E43="Statement 1",1,IF(E43="Statement 2",2,IF(E43="Statement 3",3,IF(E43="Statement 4",4,IF(E43="Statement 5",5,0)))))</f>
        <v>0</v>
      </c>
      <c r="I47" s="24">
        <f>F43</f>
        <v>0</v>
      </c>
      <c r="J47" s="24">
        <f>B48</f>
        <v>0</v>
      </c>
    </row>
    <row r="48" spans="1:10" ht="60" x14ac:dyDescent="0.25">
      <c r="A48" s="58" t="s">
        <v>204</v>
      </c>
      <c r="B48" s="563"/>
      <c r="C48" s="564"/>
      <c r="D48" s="564"/>
      <c r="E48" s="565"/>
      <c r="F48" s="566"/>
    </row>
    <row r="49" spans="1:10" s="15" customFormat="1" ht="22.8" x14ac:dyDescent="0.25">
      <c r="A49" s="501" t="s">
        <v>198</v>
      </c>
      <c r="B49" s="502"/>
      <c r="C49" s="502"/>
      <c r="D49" s="503"/>
      <c r="E49" s="90" t="s">
        <v>199</v>
      </c>
      <c r="F49" s="90" t="s">
        <v>200</v>
      </c>
    </row>
    <row r="50" spans="1:10" s="15" customFormat="1" x14ac:dyDescent="0.25">
      <c r="A50" s="504" t="s">
        <v>209</v>
      </c>
      <c r="B50" s="505"/>
      <c r="C50" s="505"/>
      <c r="D50" s="505"/>
      <c r="E50" s="505"/>
      <c r="F50" s="506"/>
    </row>
    <row r="51" spans="1:10" ht="23.1" customHeight="1" x14ac:dyDescent="0.2">
      <c r="A51" s="55">
        <v>1</v>
      </c>
      <c r="B51" s="511" t="s">
        <v>210</v>
      </c>
      <c r="C51" s="511"/>
      <c r="D51" s="511"/>
      <c r="E51" s="508"/>
      <c r="F51" s="508"/>
    </row>
    <row r="52" spans="1:10" ht="12" x14ac:dyDescent="0.2">
      <c r="A52" s="55">
        <v>2</v>
      </c>
      <c r="B52" s="507" t="s">
        <v>211</v>
      </c>
      <c r="C52" s="507"/>
      <c r="D52" s="507"/>
      <c r="E52" s="509"/>
      <c r="F52" s="574"/>
    </row>
    <row r="53" spans="1:10" ht="12" x14ac:dyDescent="0.2">
      <c r="A53" s="55">
        <v>3</v>
      </c>
      <c r="B53" s="507" t="s">
        <v>212</v>
      </c>
      <c r="C53" s="507"/>
      <c r="D53" s="507"/>
      <c r="E53" s="509"/>
      <c r="F53" s="574"/>
    </row>
    <row r="54" spans="1:10" ht="23.1" customHeight="1" x14ac:dyDescent="0.2">
      <c r="A54" s="55">
        <v>4</v>
      </c>
      <c r="B54" s="507" t="s">
        <v>213</v>
      </c>
      <c r="C54" s="507"/>
      <c r="D54" s="507"/>
      <c r="E54" s="509"/>
      <c r="F54" s="574"/>
    </row>
    <row r="55" spans="1:10" ht="12" x14ac:dyDescent="0.2">
      <c r="A55" s="55">
        <v>5</v>
      </c>
      <c r="B55" s="507" t="s">
        <v>735</v>
      </c>
      <c r="C55" s="507"/>
      <c r="D55" s="507"/>
      <c r="E55" s="510"/>
      <c r="F55" s="575"/>
      <c r="H55" s="24">
        <f>IF(E51="Statement 1",1,IF(E51="Statement 2",2,IF(E51="Statement 3",3,IF(E51="Statement 4",4,IF(E51="Statement 5",5,0)))))</f>
        <v>0</v>
      </c>
      <c r="I55" s="24">
        <f>F51</f>
        <v>0</v>
      </c>
      <c r="J55" s="24">
        <f>B56</f>
        <v>0</v>
      </c>
    </row>
    <row r="56" spans="1:10" ht="60" x14ac:dyDescent="0.25">
      <c r="A56" s="58" t="s">
        <v>204</v>
      </c>
      <c r="B56" s="563"/>
      <c r="C56" s="564"/>
      <c r="D56" s="564"/>
      <c r="E56" s="565"/>
      <c r="F56" s="566"/>
    </row>
    <row r="57" spans="1:10" s="15" customFormat="1" ht="22.8" x14ac:dyDescent="0.25">
      <c r="A57" s="501" t="s">
        <v>198</v>
      </c>
      <c r="B57" s="502"/>
      <c r="C57" s="502"/>
      <c r="D57" s="503"/>
      <c r="E57" s="90" t="s">
        <v>199</v>
      </c>
      <c r="F57" s="90" t="s">
        <v>200</v>
      </c>
    </row>
    <row r="58" spans="1:10" s="15" customFormat="1" x14ac:dyDescent="0.25">
      <c r="A58" s="504" t="s">
        <v>214</v>
      </c>
      <c r="B58" s="505"/>
      <c r="C58" s="505"/>
      <c r="D58" s="505"/>
      <c r="E58" s="505"/>
      <c r="F58" s="506"/>
    </row>
    <row r="59" spans="1:10" ht="12" x14ac:dyDescent="0.2">
      <c r="A59" s="55">
        <v>1</v>
      </c>
      <c r="B59" s="511" t="s">
        <v>215</v>
      </c>
      <c r="C59" s="511"/>
      <c r="D59" s="511"/>
      <c r="E59" s="508"/>
      <c r="F59" s="508"/>
    </row>
    <row r="60" spans="1:10" ht="12" x14ac:dyDescent="0.2">
      <c r="A60" s="55">
        <v>2</v>
      </c>
      <c r="B60" s="507" t="s">
        <v>216</v>
      </c>
      <c r="C60" s="507"/>
      <c r="D60" s="507"/>
      <c r="E60" s="509"/>
      <c r="F60" s="574"/>
    </row>
    <row r="61" spans="1:10" ht="12" x14ac:dyDescent="0.2">
      <c r="A61" s="55">
        <v>3</v>
      </c>
      <c r="B61" s="507" t="s">
        <v>217</v>
      </c>
      <c r="C61" s="507"/>
      <c r="D61" s="507"/>
      <c r="E61" s="509"/>
      <c r="F61" s="574"/>
    </row>
    <row r="62" spans="1:10" ht="23.1" customHeight="1" x14ac:dyDescent="0.2">
      <c r="A62" s="55">
        <v>4</v>
      </c>
      <c r="B62" s="507" t="s">
        <v>218</v>
      </c>
      <c r="C62" s="507"/>
      <c r="D62" s="507"/>
      <c r="E62" s="509"/>
      <c r="F62" s="574"/>
    </row>
    <row r="63" spans="1:10" ht="22.5" customHeight="1" x14ac:dyDescent="0.2">
      <c r="A63" s="55">
        <v>5</v>
      </c>
      <c r="B63" s="507" t="s">
        <v>219</v>
      </c>
      <c r="C63" s="507"/>
      <c r="D63" s="507"/>
      <c r="E63" s="510"/>
      <c r="F63" s="575"/>
      <c r="H63" s="24">
        <f>IF(E59="Statement 1",1,IF(E59="Statement 2",2,IF(E59="Statement 3",3,IF(E59="Statement 4",4,IF(E59="Statement 5",5,0)))))</f>
        <v>0</v>
      </c>
      <c r="I63" s="24">
        <f>F59</f>
        <v>0</v>
      </c>
      <c r="J63" s="24">
        <f>B64</f>
        <v>0</v>
      </c>
    </row>
    <row r="64" spans="1:10" ht="60" x14ac:dyDescent="0.25">
      <c r="A64" s="58" t="s">
        <v>204</v>
      </c>
      <c r="B64" s="563"/>
      <c r="C64" s="564"/>
      <c r="D64" s="564"/>
      <c r="E64" s="565"/>
      <c r="F64" s="566"/>
    </row>
    <row r="65" spans="1:10" s="15" customFormat="1" ht="22.8" x14ac:dyDescent="0.25">
      <c r="A65" s="501" t="s">
        <v>198</v>
      </c>
      <c r="B65" s="502"/>
      <c r="C65" s="502"/>
      <c r="D65" s="503"/>
      <c r="E65" s="90" t="s">
        <v>199</v>
      </c>
      <c r="F65" s="90" t="s">
        <v>200</v>
      </c>
    </row>
    <row r="66" spans="1:10" s="15" customFormat="1" x14ac:dyDescent="0.25">
      <c r="A66" s="504" t="s">
        <v>220</v>
      </c>
      <c r="B66" s="505"/>
      <c r="C66" s="505"/>
      <c r="D66" s="505"/>
      <c r="E66" s="505"/>
      <c r="F66" s="506"/>
    </row>
    <row r="67" spans="1:10" ht="12" x14ac:dyDescent="0.2">
      <c r="A67" s="55">
        <v>1</v>
      </c>
      <c r="B67" s="511" t="s">
        <v>221</v>
      </c>
      <c r="C67" s="511"/>
      <c r="D67" s="511"/>
      <c r="E67" s="508"/>
      <c r="F67" s="508"/>
    </row>
    <row r="68" spans="1:10" ht="12" x14ac:dyDescent="0.2">
      <c r="A68" s="55">
        <v>2</v>
      </c>
      <c r="B68" s="507" t="s">
        <v>222</v>
      </c>
      <c r="C68" s="507"/>
      <c r="D68" s="507"/>
      <c r="E68" s="509"/>
      <c r="F68" s="574"/>
    </row>
    <row r="69" spans="1:10" ht="12" x14ac:dyDescent="0.2">
      <c r="A69" s="55">
        <v>3</v>
      </c>
      <c r="B69" s="507" t="s">
        <v>223</v>
      </c>
      <c r="C69" s="507"/>
      <c r="D69" s="507"/>
      <c r="E69" s="509"/>
      <c r="F69" s="574"/>
    </row>
    <row r="70" spans="1:10" ht="12" x14ac:dyDescent="0.2">
      <c r="A70" s="55">
        <v>4</v>
      </c>
      <c r="B70" s="507" t="s">
        <v>224</v>
      </c>
      <c r="C70" s="507"/>
      <c r="D70" s="507"/>
      <c r="E70" s="509"/>
      <c r="F70" s="574"/>
    </row>
    <row r="71" spans="1:10" ht="25.05" customHeight="1" x14ac:dyDescent="0.2">
      <c r="A71" s="55">
        <v>5</v>
      </c>
      <c r="B71" s="507" t="s">
        <v>225</v>
      </c>
      <c r="C71" s="507"/>
      <c r="D71" s="507"/>
      <c r="E71" s="510"/>
      <c r="F71" s="575"/>
      <c r="H71" s="24">
        <f>IF(E67="Statement 1",1,IF(E67="Statement 2",2,IF(E67="Statement 3",3,IF(E67="Statement 4",4,IF(E67="Statement 5",5,0)))))</f>
        <v>0</v>
      </c>
      <c r="I71" s="24">
        <f>F67</f>
        <v>0</v>
      </c>
      <c r="J71" s="24">
        <f>B72</f>
        <v>0</v>
      </c>
    </row>
    <row r="72" spans="1:10" ht="60" x14ac:dyDescent="0.25">
      <c r="A72" s="58" t="s">
        <v>204</v>
      </c>
      <c r="B72" s="563"/>
      <c r="C72" s="564"/>
      <c r="D72" s="564"/>
      <c r="E72" s="565"/>
      <c r="F72" s="566"/>
    </row>
    <row r="73" spans="1:10" s="15" customFormat="1" ht="22.8" x14ac:dyDescent="0.25">
      <c r="A73" s="501" t="s">
        <v>198</v>
      </c>
      <c r="B73" s="640"/>
      <c r="C73" s="502"/>
      <c r="D73" s="503"/>
      <c r="E73" s="90" t="s">
        <v>199</v>
      </c>
      <c r="F73" s="90" t="s">
        <v>200</v>
      </c>
    </row>
    <row r="74" spans="1:10" s="15" customFormat="1" x14ac:dyDescent="0.25">
      <c r="A74" s="504" t="s">
        <v>226</v>
      </c>
      <c r="B74" s="505"/>
      <c r="C74" s="505"/>
      <c r="D74" s="505"/>
      <c r="E74" s="505"/>
      <c r="F74" s="506"/>
    </row>
    <row r="75" spans="1:10" ht="12" x14ac:dyDescent="0.2">
      <c r="A75" s="55">
        <v>1</v>
      </c>
      <c r="B75" s="511" t="s">
        <v>227</v>
      </c>
      <c r="C75" s="511"/>
      <c r="D75" s="511"/>
      <c r="E75" s="508"/>
      <c r="F75" s="576"/>
    </row>
    <row r="76" spans="1:10" ht="23.1" customHeight="1" x14ac:dyDescent="0.2">
      <c r="A76" s="55">
        <v>2</v>
      </c>
      <c r="B76" s="507" t="s">
        <v>228</v>
      </c>
      <c r="C76" s="507"/>
      <c r="D76" s="507"/>
      <c r="E76" s="509"/>
      <c r="F76" s="509"/>
    </row>
    <row r="77" spans="1:10" ht="12" x14ac:dyDescent="0.2">
      <c r="A77" s="55">
        <v>3</v>
      </c>
      <c r="B77" s="507" t="s">
        <v>229</v>
      </c>
      <c r="C77" s="507"/>
      <c r="D77" s="507"/>
      <c r="E77" s="509"/>
      <c r="F77" s="509"/>
    </row>
    <row r="78" spans="1:10" ht="12" x14ac:dyDescent="0.2">
      <c r="A78" s="55">
        <v>4</v>
      </c>
      <c r="B78" s="507" t="s">
        <v>230</v>
      </c>
      <c r="C78" s="507"/>
      <c r="D78" s="507"/>
      <c r="E78" s="509"/>
      <c r="F78" s="509"/>
    </row>
    <row r="79" spans="1:10" ht="21.6" customHeight="1" x14ac:dyDescent="0.2">
      <c r="A79" s="55">
        <v>5</v>
      </c>
      <c r="B79" s="507" t="s">
        <v>231</v>
      </c>
      <c r="C79" s="507"/>
      <c r="D79" s="507"/>
      <c r="E79" s="510"/>
      <c r="F79" s="510"/>
      <c r="H79" s="24">
        <f>IF(E75="Statement 1",1,IF(E75="Statement 2",2,IF(E75="Statement 3",3,IF(E75="Statement 4",4,IF(E75="Statement 5",5,0)))))</f>
        <v>0</v>
      </c>
      <c r="I79" s="24">
        <f>F75</f>
        <v>0</v>
      </c>
      <c r="J79" s="24">
        <f>B80</f>
        <v>0</v>
      </c>
    </row>
    <row r="80" spans="1:10" ht="60" x14ac:dyDescent="0.25">
      <c r="A80" s="58" t="s">
        <v>204</v>
      </c>
      <c r="B80" s="563"/>
      <c r="C80" s="564"/>
      <c r="D80" s="564"/>
      <c r="E80" s="565"/>
      <c r="F80" s="566"/>
    </row>
    <row r="81" spans="1:10" x14ac:dyDescent="0.2">
      <c r="A81" s="41"/>
    </row>
    <row r="82" spans="1:10" ht="12" x14ac:dyDescent="0.25">
      <c r="A82" s="63" t="s">
        <v>194</v>
      </c>
      <c r="B82" s="548" t="s">
        <v>741</v>
      </c>
      <c r="C82" s="549"/>
      <c r="D82" s="549"/>
      <c r="E82" s="550"/>
      <c r="F82" s="551"/>
    </row>
    <row r="83" spans="1:10" ht="12" x14ac:dyDescent="0.25">
      <c r="A83" s="62" t="s">
        <v>232</v>
      </c>
      <c r="B83" s="552" t="s">
        <v>233</v>
      </c>
      <c r="C83" s="553"/>
      <c r="D83" s="553"/>
      <c r="E83" s="554"/>
      <c r="F83" s="555"/>
    </row>
    <row r="84" spans="1:10" ht="25.5" customHeight="1" x14ac:dyDescent="0.2">
      <c r="A84" s="79" t="s">
        <v>58</v>
      </c>
      <c r="B84" s="634" t="s">
        <v>234</v>
      </c>
      <c r="C84" s="635"/>
      <c r="D84" s="635"/>
      <c r="E84" s="554"/>
      <c r="F84" s="555"/>
    </row>
    <row r="85" spans="1:10" s="15" customFormat="1" ht="22.8" x14ac:dyDescent="0.25">
      <c r="A85" s="501" t="s">
        <v>198</v>
      </c>
      <c r="B85" s="502"/>
      <c r="C85" s="502"/>
      <c r="D85" s="503"/>
      <c r="E85" s="90" t="s">
        <v>199</v>
      </c>
      <c r="F85" s="90" t="s">
        <v>200</v>
      </c>
    </row>
    <row r="86" spans="1:10" s="15" customFormat="1" x14ac:dyDescent="0.25">
      <c r="A86" s="504" t="s">
        <v>235</v>
      </c>
      <c r="B86" s="505"/>
      <c r="C86" s="505"/>
      <c r="D86" s="505"/>
      <c r="E86" s="505"/>
      <c r="F86" s="506"/>
    </row>
    <row r="87" spans="1:10" ht="12" x14ac:dyDescent="0.2">
      <c r="A87" s="55">
        <v>1</v>
      </c>
      <c r="B87" s="511" t="s">
        <v>236</v>
      </c>
      <c r="C87" s="511"/>
      <c r="D87" s="511"/>
      <c r="E87" s="508"/>
      <c r="F87" s="636"/>
    </row>
    <row r="88" spans="1:10" ht="12" x14ac:dyDescent="0.2">
      <c r="A88" s="55">
        <v>2</v>
      </c>
      <c r="B88" s="507" t="s">
        <v>237</v>
      </c>
      <c r="C88" s="507"/>
      <c r="D88" s="507"/>
      <c r="E88" s="509"/>
      <c r="F88" s="509"/>
    </row>
    <row r="89" spans="1:10" ht="23.1" customHeight="1" x14ac:dyDescent="0.2">
      <c r="A89" s="55">
        <v>3</v>
      </c>
      <c r="B89" s="507" t="s">
        <v>622</v>
      </c>
      <c r="C89" s="507"/>
      <c r="D89" s="507"/>
      <c r="E89" s="509"/>
      <c r="F89" s="509"/>
    </row>
    <row r="90" spans="1:10" ht="22.5" customHeight="1" x14ac:dyDescent="0.2">
      <c r="A90" s="55">
        <v>4</v>
      </c>
      <c r="B90" s="507" t="s">
        <v>1026</v>
      </c>
      <c r="C90" s="507"/>
      <c r="D90" s="507"/>
      <c r="E90" s="509"/>
      <c r="F90" s="509"/>
    </row>
    <row r="91" spans="1:10" ht="12" x14ac:dyDescent="0.2">
      <c r="A91" s="55">
        <v>5</v>
      </c>
      <c r="B91" s="507" t="s">
        <v>1027</v>
      </c>
      <c r="C91" s="507"/>
      <c r="D91" s="507"/>
      <c r="E91" s="510"/>
      <c r="F91" s="510"/>
      <c r="H91" s="24">
        <f>IF(E87="Statement 1",1,IF(E87="Statement 2",2,IF(E87="Statement 3",3,IF(E87="Statement 4",4,IF(E87="Statement 5",5,0)))))</f>
        <v>0</v>
      </c>
      <c r="I91" s="24">
        <f>F87</f>
        <v>0</v>
      </c>
      <c r="J91" s="24">
        <f>B92</f>
        <v>0</v>
      </c>
    </row>
    <row r="92" spans="1:10" ht="60" x14ac:dyDescent="0.25">
      <c r="A92" s="58" t="s">
        <v>204</v>
      </c>
      <c r="B92" s="563"/>
      <c r="C92" s="564"/>
      <c r="D92" s="564"/>
      <c r="E92" s="565"/>
      <c r="F92" s="566"/>
    </row>
    <row r="93" spans="1:10" s="15" customFormat="1" ht="22.8" x14ac:dyDescent="0.25">
      <c r="A93" s="501" t="s">
        <v>198</v>
      </c>
      <c r="B93" s="502"/>
      <c r="C93" s="502"/>
      <c r="D93" s="503"/>
      <c r="E93" s="90" t="s">
        <v>199</v>
      </c>
      <c r="F93" s="90" t="s">
        <v>200</v>
      </c>
    </row>
    <row r="94" spans="1:10" s="15" customFormat="1" x14ac:dyDescent="0.25">
      <c r="A94" s="504" t="s">
        <v>238</v>
      </c>
      <c r="B94" s="505"/>
      <c r="C94" s="505"/>
      <c r="D94" s="505"/>
      <c r="E94" s="505"/>
      <c r="F94" s="506"/>
    </row>
    <row r="95" spans="1:10" ht="12" x14ac:dyDescent="0.2">
      <c r="A95" s="55">
        <v>1</v>
      </c>
      <c r="B95" s="511" t="s">
        <v>239</v>
      </c>
      <c r="C95" s="511"/>
      <c r="D95" s="511"/>
      <c r="E95" s="508"/>
      <c r="F95" s="508"/>
    </row>
    <row r="96" spans="1:10" ht="24" customHeight="1" x14ac:dyDescent="0.2">
      <c r="A96" s="55">
        <v>2</v>
      </c>
      <c r="B96" s="507" t="s">
        <v>240</v>
      </c>
      <c r="C96" s="507"/>
      <c r="D96" s="507"/>
      <c r="E96" s="509"/>
      <c r="F96" s="509"/>
    </row>
    <row r="97" spans="1:10" ht="12" x14ac:dyDescent="0.2">
      <c r="A97" s="55">
        <v>3</v>
      </c>
      <c r="B97" s="507" t="s">
        <v>241</v>
      </c>
      <c r="C97" s="507"/>
      <c r="D97" s="507"/>
      <c r="E97" s="509"/>
      <c r="F97" s="509"/>
    </row>
    <row r="98" spans="1:10" ht="12" x14ac:dyDescent="0.2">
      <c r="A98" s="55">
        <v>4</v>
      </c>
      <c r="B98" s="507" t="s">
        <v>242</v>
      </c>
      <c r="C98" s="507"/>
      <c r="D98" s="507"/>
      <c r="E98" s="509"/>
      <c r="F98" s="509"/>
    </row>
    <row r="99" spans="1:10" ht="24" customHeight="1" x14ac:dyDescent="0.2">
      <c r="A99" s="55">
        <v>5</v>
      </c>
      <c r="B99" s="507" t="s">
        <v>243</v>
      </c>
      <c r="C99" s="507"/>
      <c r="D99" s="507"/>
      <c r="E99" s="510"/>
      <c r="F99" s="510"/>
      <c r="H99" s="24">
        <f>IF(E95="Statement 1",1,IF(E95="Statement 2",2,IF(E95="Statement 3",3,IF(E95="Statement 4",4,IF(E95="Statement 5",5,0)))))</f>
        <v>0</v>
      </c>
      <c r="I99" s="24">
        <f>F95</f>
        <v>0</v>
      </c>
      <c r="J99" s="24">
        <f>B100</f>
        <v>0</v>
      </c>
    </row>
    <row r="100" spans="1:10" ht="60" x14ac:dyDescent="0.25">
      <c r="A100" s="58" t="s">
        <v>204</v>
      </c>
      <c r="B100" s="563"/>
      <c r="C100" s="564"/>
      <c r="D100" s="564"/>
      <c r="E100" s="565"/>
      <c r="F100" s="566"/>
    </row>
    <row r="101" spans="1:10" s="15" customFormat="1" ht="22.8" x14ac:dyDescent="0.25">
      <c r="A101" s="501" t="s">
        <v>198</v>
      </c>
      <c r="B101" s="502"/>
      <c r="C101" s="502"/>
      <c r="D101" s="503"/>
      <c r="E101" s="90" t="s">
        <v>199</v>
      </c>
      <c r="F101" s="90" t="s">
        <v>200</v>
      </c>
    </row>
    <row r="102" spans="1:10" s="15" customFormat="1" x14ac:dyDescent="0.25">
      <c r="A102" s="504" t="s">
        <v>244</v>
      </c>
      <c r="B102" s="505"/>
      <c r="C102" s="505"/>
      <c r="D102" s="505"/>
      <c r="E102" s="505"/>
      <c r="F102" s="506"/>
    </row>
    <row r="103" spans="1:10" ht="24" customHeight="1" x14ac:dyDescent="0.2">
      <c r="A103" s="55">
        <v>1</v>
      </c>
      <c r="B103" s="511" t="s">
        <v>245</v>
      </c>
      <c r="C103" s="511"/>
      <c r="D103" s="511"/>
      <c r="E103" s="508"/>
      <c r="F103" s="508"/>
    </row>
    <row r="104" spans="1:10" ht="12" x14ac:dyDescent="0.2">
      <c r="A104" s="55">
        <v>2</v>
      </c>
      <c r="B104" s="507" t="s">
        <v>246</v>
      </c>
      <c r="C104" s="507"/>
      <c r="D104" s="507"/>
      <c r="E104" s="509"/>
      <c r="F104" s="574"/>
    </row>
    <row r="105" spans="1:10" ht="12" x14ac:dyDescent="0.2">
      <c r="A105" s="55">
        <v>3</v>
      </c>
      <c r="B105" s="507" t="s">
        <v>247</v>
      </c>
      <c r="C105" s="507"/>
      <c r="D105" s="507"/>
      <c r="E105" s="509"/>
      <c r="F105" s="574"/>
    </row>
    <row r="106" spans="1:10" ht="23.55" customHeight="1" x14ac:dyDescent="0.2">
      <c r="A106" s="55">
        <v>4</v>
      </c>
      <c r="B106" s="507" t="s">
        <v>248</v>
      </c>
      <c r="C106" s="507"/>
      <c r="D106" s="507"/>
      <c r="E106" s="509"/>
      <c r="F106" s="574"/>
    </row>
    <row r="107" spans="1:10" ht="12" x14ac:dyDescent="0.2">
      <c r="A107" s="55">
        <v>5</v>
      </c>
      <c r="B107" s="507" t="s">
        <v>836</v>
      </c>
      <c r="C107" s="507"/>
      <c r="D107" s="507"/>
      <c r="E107" s="510"/>
      <c r="F107" s="575"/>
      <c r="H107" s="24">
        <f>IF(E103="Statement 1",1,IF(E103="Statement 2",2,IF(E103="Statement 3",3,IF(E103="Statement 4",4,IF(E103="Statement 5",5,0)))))</f>
        <v>0</v>
      </c>
      <c r="I107" s="24">
        <f>F103</f>
        <v>0</v>
      </c>
      <c r="J107" s="24">
        <f>B108</f>
        <v>0</v>
      </c>
    </row>
    <row r="108" spans="1:10" ht="60" x14ac:dyDescent="0.25">
      <c r="A108" s="58" t="s">
        <v>204</v>
      </c>
      <c r="B108" s="499"/>
      <c r="C108" s="500"/>
      <c r="D108" s="500"/>
      <c r="E108" s="495"/>
      <c r="F108" s="496"/>
    </row>
    <row r="110" spans="1:10" ht="12" x14ac:dyDescent="0.25">
      <c r="A110" s="63" t="s">
        <v>194</v>
      </c>
      <c r="B110" s="548" t="s">
        <v>741</v>
      </c>
      <c r="C110" s="549"/>
      <c r="D110" s="549"/>
      <c r="E110" s="550"/>
      <c r="F110" s="551"/>
    </row>
    <row r="111" spans="1:10" ht="12" x14ac:dyDescent="0.25">
      <c r="A111" s="62" t="s">
        <v>249</v>
      </c>
      <c r="B111" s="577" t="s">
        <v>61</v>
      </c>
      <c r="C111" s="578"/>
      <c r="D111" s="578"/>
      <c r="E111" s="579"/>
      <c r="F111" s="580"/>
    </row>
    <row r="112" spans="1:10" x14ac:dyDescent="0.2">
      <c r="A112" s="80" t="s">
        <v>58</v>
      </c>
      <c r="B112" s="581" t="s">
        <v>62</v>
      </c>
      <c r="C112" s="582"/>
      <c r="D112" s="582"/>
      <c r="E112" s="554"/>
      <c r="F112" s="555"/>
    </row>
    <row r="113" spans="1:10" s="15" customFormat="1" ht="22.8" x14ac:dyDescent="0.25">
      <c r="A113" s="585" t="s">
        <v>198</v>
      </c>
      <c r="B113" s="586"/>
      <c r="C113" s="586"/>
      <c r="D113" s="587"/>
      <c r="E113" s="85" t="s">
        <v>199</v>
      </c>
      <c r="F113" s="85" t="s">
        <v>200</v>
      </c>
    </row>
    <row r="114" spans="1:10" s="15" customFormat="1" x14ac:dyDescent="0.25">
      <c r="A114" s="583" t="s">
        <v>837</v>
      </c>
      <c r="B114" s="505"/>
      <c r="C114" s="505"/>
      <c r="D114" s="505"/>
      <c r="E114" s="505"/>
      <c r="F114" s="506"/>
    </row>
    <row r="115" spans="1:10" ht="12" x14ac:dyDescent="0.2">
      <c r="A115" s="440">
        <v>1</v>
      </c>
      <c r="B115" s="507" t="s">
        <v>250</v>
      </c>
      <c r="C115" s="507"/>
      <c r="D115" s="507"/>
      <c r="E115" s="584"/>
      <c r="F115" s="584"/>
    </row>
    <row r="116" spans="1:10" ht="12" x14ac:dyDescent="0.2">
      <c r="A116" s="440">
        <v>2</v>
      </c>
      <c r="B116" s="507" t="s">
        <v>251</v>
      </c>
      <c r="C116" s="507"/>
      <c r="D116" s="507"/>
      <c r="E116" s="509"/>
      <c r="F116" s="509"/>
    </row>
    <row r="117" spans="1:10" ht="13.5" customHeight="1" x14ac:dyDescent="0.2">
      <c r="A117" s="440">
        <v>3</v>
      </c>
      <c r="B117" s="507" t="s">
        <v>838</v>
      </c>
      <c r="C117" s="507"/>
      <c r="D117" s="507"/>
      <c r="E117" s="509"/>
      <c r="F117" s="509"/>
    </row>
    <row r="118" spans="1:10" ht="23.1" customHeight="1" x14ac:dyDescent="0.2">
      <c r="A118" s="440">
        <v>4</v>
      </c>
      <c r="B118" s="507" t="s">
        <v>252</v>
      </c>
      <c r="C118" s="507"/>
      <c r="D118" s="507"/>
      <c r="E118" s="509"/>
      <c r="F118" s="509"/>
    </row>
    <row r="119" spans="1:10" ht="24" customHeight="1" x14ac:dyDescent="0.2">
      <c r="A119" s="440">
        <v>5</v>
      </c>
      <c r="B119" s="507" t="s">
        <v>839</v>
      </c>
      <c r="C119" s="507"/>
      <c r="D119" s="507"/>
      <c r="E119" s="510"/>
      <c r="F119" s="510"/>
      <c r="H119" s="24">
        <f>IF(E115="Statement 1",1,IF(E115="Statement 2",2,IF(E115="Statement 3",3,IF(E115="Statement 4",4,IF(E115="Statement 5",5,0)))))</f>
        <v>0</v>
      </c>
      <c r="I119" s="24">
        <f>F115</f>
        <v>0</v>
      </c>
      <c r="J119" s="24">
        <f>B120</f>
        <v>0</v>
      </c>
    </row>
    <row r="120" spans="1:10" ht="60" x14ac:dyDescent="0.25">
      <c r="A120" s="58" t="s">
        <v>204</v>
      </c>
      <c r="B120" s="499"/>
      <c r="C120" s="500"/>
      <c r="D120" s="500"/>
      <c r="E120" s="495"/>
      <c r="F120" s="496"/>
    </row>
    <row r="121" spans="1:10" s="15" customFormat="1" ht="22.8" x14ac:dyDescent="0.25">
      <c r="A121" s="585" t="s">
        <v>198</v>
      </c>
      <c r="B121" s="586"/>
      <c r="C121" s="586"/>
      <c r="D121" s="587"/>
      <c r="E121" s="85" t="s">
        <v>199</v>
      </c>
      <c r="F121" s="85" t="s">
        <v>200</v>
      </c>
    </row>
    <row r="122" spans="1:10" s="15" customFormat="1" ht="16.05" customHeight="1" x14ac:dyDescent="0.25">
      <c r="A122" s="583" t="s">
        <v>843</v>
      </c>
      <c r="B122" s="505"/>
      <c r="C122" s="505"/>
      <c r="D122" s="505"/>
      <c r="E122" s="505"/>
      <c r="F122" s="506"/>
    </row>
    <row r="123" spans="1:10" ht="23.1" customHeight="1" x14ac:dyDescent="0.2">
      <c r="A123" s="440">
        <v>1</v>
      </c>
      <c r="B123" s="507" t="s">
        <v>1029</v>
      </c>
      <c r="C123" s="507"/>
      <c r="D123" s="507"/>
      <c r="E123" s="584"/>
      <c r="F123" s="584"/>
    </row>
    <row r="124" spans="1:10" ht="12" x14ac:dyDescent="0.2">
      <c r="A124" s="440">
        <v>2</v>
      </c>
      <c r="B124" s="507" t="s">
        <v>840</v>
      </c>
      <c r="C124" s="507"/>
      <c r="D124" s="507"/>
      <c r="E124" s="509"/>
      <c r="F124" s="509"/>
    </row>
    <row r="125" spans="1:10" ht="22.05" customHeight="1" x14ac:dyDescent="0.2">
      <c r="A125" s="440">
        <v>3</v>
      </c>
      <c r="B125" s="507" t="s">
        <v>842</v>
      </c>
      <c r="C125" s="507"/>
      <c r="D125" s="507"/>
      <c r="E125" s="509"/>
      <c r="F125" s="509"/>
    </row>
    <row r="126" spans="1:10" ht="23.55" customHeight="1" x14ac:dyDescent="0.2">
      <c r="A126" s="440">
        <v>4</v>
      </c>
      <c r="B126" s="507" t="s">
        <v>253</v>
      </c>
      <c r="C126" s="507"/>
      <c r="D126" s="507"/>
      <c r="E126" s="509"/>
      <c r="F126" s="509"/>
    </row>
    <row r="127" spans="1:10" ht="24.6" customHeight="1" x14ac:dyDescent="0.2">
      <c r="A127" s="440">
        <v>5</v>
      </c>
      <c r="B127" s="507" t="s">
        <v>841</v>
      </c>
      <c r="C127" s="507"/>
      <c r="D127" s="507"/>
      <c r="E127" s="510"/>
      <c r="F127" s="510"/>
      <c r="H127" s="24">
        <f>IF(E123="Statement 1",1,IF(E123="Statement 2",2,IF(E123="Statement 3",3,IF(E123="Statement 4",4,IF(E123="Statement 5",5,0)))))</f>
        <v>0</v>
      </c>
      <c r="I127" s="24">
        <f>F123</f>
        <v>0</v>
      </c>
      <c r="J127" s="24">
        <f>B128</f>
        <v>0</v>
      </c>
    </row>
    <row r="128" spans="1:10" ht="60" x14ac:dyDescent="0.25">
      <c r="A128" s="58" t="s">
        <v>204</v>
      </c>
      <c r="B128" s="499"/>
      <c r="C128" s="500"/>
      <c r="D128" s="500"/>
      <c r="E128" s="495"/>
      <c r="F128" s="496"/>
    </row>
    <row r="129" spans="1:10" ht="12" x14ac:dyDescent="0.25">
      <c r="A129" s="51"/>
      <c r="B129" s="51"/>
      <c r="C129" s="51"/>
      <c r="D129" s="51"/>
      <c r="E129" s="51"/>
      <c r="F129" s="51"/>
    </row>
    <row r="130" spans="1:10" ht="12" x14ac:dyDescent="0.25">
      <c r="A130" s="526"/>
      <c r="B130" s="527"/>
      <c r="C130" s="527"/>
      <c r="D130" s="527"/>
      <c r="E130" s="527"/>
      <c r="F130" s="527"/>
    </row>
    <row r="132" spans="1:10" ht="12" x14ac:dyDescent="0.25">
      <c r="A132" s="227" t="s">
        <v>254</v>
      </c>
      <c r="B132" s="593" t="s">
        <v>742</v>
      </c>
      <c r="C132" s="594"/>
      <c r="D132" s="594"/>
      <c r="E132" s="595"/>
      <c r="F132" s="596"/>
    </row>
    <row r="133" spans="1:10" ht="12" x14ac:dyDescent="0.25">
      <c r="A133" s="228" t="s">
        <v>255</v>
      </c>
      <c r="B133" s="597" t="s">
        <v>63</v>
      </c>
      <c r="C133" s="598"/>
      <c r="D133" s="598"/>
      <c r="E133" s="599"/>
      <c r="F133" s="600"/>
    </row>
    <row r="134" spans="1:10" ht="23.1" customHeight="1" x14ac:dyDescent="0.2">
      <c r="A134" s="229" t="s">
        <v>58</v>
      </c>
      <c r="B134" s="601" t="s">
        <v>64</v>
      </c>
      <c r="C134" s="602"/>
      <c r="D134" s="602"/>
      <c r="E134" s="599"/>
      <c r="F134" s="600"/>
    </row>
    <row r="135" spans="1:10" s="15" customFormat="1" ht="22.8" x14ac:dyDescent="0.25">
      <c r="A135" s="585" t="s">
        <v>198</v>
      </c>
      <c r="B135" s="586"/>
      <c r="C135" s="586"/>
      <c r="D135" s="587"/>
      <c r="E135" s="85" t="s">
        <v>199</v>
      </c>
      <c r="F135" s="85" t="s">
        <v>200</v>
      </c>
    </row>
    <row r="136" spans="1:10" s="15" customFormat="1" x14ac:dyDescent="0.25">
      <c r="A136" s="504" t="s">
        <v>256</v>
      </c>
      <c r="B136" s="505"/>
      <c r="C136" s="505"/>
      <c r="D136" s="505"/>
      <c r="E136" s="505"/>
      <c r="F136" s="506"/>
    </row>
    <row r="137" spans="1:10" ht="23.1" customHeight="1" x14ac:dyDescent="0.2">
      <c r="A137" s="55">
        <v>1</v>
      </c>
      <c r="B137" s="511" t="s">
        <v>257</v>
      </c>
      <c r="C137" s="511"/>
      <c r="D137" s="511"/>
      <c r="E137" s="508"/>
      <c r="F137" s="508"/>
    </row>
    <row r="138" spans="1:10" ht="12" x14ac:dyDescent="0.2">
      <c r="A138" s="55">
        <v>2</v>
      </c>
      <c r="B138" s="507" t="s">
        <v>258</v>
      </c>
      <c r="C138" s="507"/>
      <c r="D138" s="507"/>
      <c r="E138" s="509"/>
      <c r="F138" s="509"/>
    </row>
    <row r="139" spans="1:10" ht="12" x14ac:dyDescent="0.2">
      <c r="A139" s="55">
        <v>3</v>
      </c>
      <c r="B139" s="507" t="s">
        <v>259</v>
      </c>
      <c r="C139" s="507"/>
      <c r="D139" s="507"/>
      <c r="E139" s="509"/>
      <c r="F139" s="509"/>
    </row>
    <row r="140" spans="1:10" ht="12" x14ac:dyDescent="0.2">
      <c r="A140" s="55">
        <v>4</v>
      </c>
      <c r="B140" s="507" t="s">
        <v>260</v>
      </c>
      <c r="C140" s="507"/>
      <c r="D140" s="507"/>
      <c r="E140" s="509"/>
      <c r="F140" s="509"/>
    </row>
    <row r="141" spans="1:10" ht="23.1" customHeight="1" x14ac:dyDescent="0.2">
      <c r="A141" s="55">
        <v>5</v>
      </c>
      <c r="B141" s="507" t="s">
        <v>261</v>
      </c>
      <c r="C141" s="507"/>
      <c r="D141" s="507"/>
      <c r="E141" s="510"/>
      <c r="F141" s="510"/>
      <c r="H141" s="24">
        <f>IF(E137="Statement 1",1,IF(E137="Statement 2",2,IF(E137="Statement 3",3,IF(E137="Statement 4",4,IF(E137="Statement 5",5,0)))))</f>
        <v>0</v>
      </c>
      <c r="I141" s="24">
        <f>F137</f>
        <v>0</v>
      </c>
      <c r="J141" s="24">
        <f>B142</f>
        <v>0</v>
      </c>
    </row>
    <row r="142" spans="1:10" ht="60" x14ac:dyDescent="0.25">
      <c r="A142" s="58" t="s">
        <v>204</v>
      </c>
      <c r="B142" s="499"/>
      <c r="C142" s="500"/>
      <c r="D142" s="500"/>
      <c r="E142" s="495"/>
      <c r="F142" s="496"/>
    </row>
    <row r="143" spans="1:10" s="15" customFormat="1" ht="22.8" x14ac:dyDescent="0.25">
      <c r="A143" s="585" t="s">
        <v>198</v>
      </c>
      <c r="B143" s="586"/>
      <c r="C143" s="586"/>
      <c r="D143" s="587"/>
      <c r="E143" s="85" t="s">
        <v>199</v>
      </c>
      <c r="F143" s="85" t="s">
        <v>200</v>
      </c>
    </row>
    <row r="144" spans="1:10" s="15" customFormat="1" x14ac:dyDescent="0.25">
      <c r="A144" s="504" t="s">
        <v>262</v>
      </c>
      <c r="B144" s="505"/>
      <c r="C144" s="505"/>
      <c r="D144" s="505"/>
      <c r="E144" s="505"/>
      <c r="F144" s="506"/>
    </row>
    <row r="145" spans="1:10" ht="12" x14ac:dyDescent="0.2">
      <c r="A145" s="55">
        <v>1</v>
      </c>
      <c r="B145" s="511" t="s">
        <v>263</v>
      </c>
      <c r="C145" s="511"/>
      <c r="D145" s="511"/>
      <c r="E145" s="508"/>
      <c r="F145" s="508"/>
    </row>
    <row r="146" spans="1:10" ht="12" x14ac:dyDescent="0.2">
      <c r="A146" s="55">
        <v>2</v>
      </c>
      <c r="B146" s="507" t="s">
        <v>264</v>
      </c>
      <c r="C146" s="507"/>
      <c r="D146" s="507"/>
      <c r="E146" s="509"/>
      <c r="F146" s="509"/>
    </row>
    <row r="147" spans="1:10" ht="12" x14ac:dyDescent="0.2">
      <c r="A147" s="55">
        <v>3</v>
      </c>
      <c r="B147" s="507" t="s">
        <v>759</v>
      </c>
      <c r="C147" s="507"/>
      <c r="D147" s="507"/>
      <c r="E147" s="509"/>
      <c r="F147" s="509"/>
    </row>
    <row r="148" spans="1:10" ht="23.1" customHeight="1" x14ac:dyDescent="0.2">
      <c r="A148" s="55">
        <v>4</v>
      </c>
      <c r="B148" s="507" t="s">
        <v>265</v>
      </c>
      <c r="C148" s="507"/>
      <c r="D148" s="507"/>
      <c r="E148" s="509"/>
      <c r="F148" s="509"/>
    </row>
    <row r="149" spans="1:10" ht="21.6" customHeight="1" x14ac:dyDescent="0.2">
      <c r="A149" s="55">
        <v>5</v>
      </c>
      <c r="B149" s="507" t="s">
        <v>760</v>
      </c>
      <c r="C149" s="507"/>
      <c r="D149" s="507"/>
      <c r="E149" s="510"/>
      <c r="F149" s="510"/>
      <c r="H149" s="24">
        <f>IF(E145="Statement 1",1,IF(E145="Statement 2",2,IF(E145="Statement 3",3,IF(E145="Statement 4",4,IF(E145="Statement 5",5,0)))))</f>
        <v>0</v>
      </c>
      <c r="I149" s="24">
        <f>F145</f>
        <v>0</v>
      </c>
      <c r="J149" s="24">
        <f>B150</f>
        <v>0</v>
      </c>
    </row>
    <row r="150" spans="1:10" ht="60" x14ac:dyDescent="0.25">
      <c r="A150" s="58" t="s">
        <v>204</v>
      </c>
      <c r="B150" s="499"/>
      <c r="C150" s="500"/>
      <c r="D150" s="500"/>
      <c r="E150" s="495"/>
      <c r="F150" s="496"/>
    </row>
    <row r="151" spans="1:10" s="15" customFormat="1" ht="22.8" x14ac:dyDescent="0.25">
      <c r="A151" s="585" t="s">
        <v>198</v>
      </c>
      <c r="B151" s="586"/>
      <c r="C151" s="586"/>
      <c r="D151" s="587"/>
      <c r="E151" s="85" t="s">
        <v>199</v>
      </c>
      <c r="F151" s="85" t="s">
        <v>200</v>
      </c>
    </row>
    <row r="152" spans="1:10" s="15" customFormat="1" ht="23.55" customHeight="1" x14ac:dyDescent="0.25">
      <c r="A152" s="629" t="s">
        <v>266</v>
      </c>
      <c r="B152" s="505"/>
      <c r="C152" s="505"/>
      <c r="D152" s="505"/>
      <c r="E152" s="505"/>
      <c r="F152" s="506"/>
    </row>
    <row r="153" spans="1:10" ht="12" x14ac:dyDescent="0.2">
      <c r="A153" s="55">
        <v>1</v>
      </c>
      <c r="B153" s="511" t="s">
        <v>263</v>
      </c>
      <c r="C153" s="511"/>
      <c r="D153" s="511"/>
      <c r="E153" s="508"/>
      <c r="F153" s="508"/>
    </row>
    <row r="154" spans="1:10" ht="12" x14ac:dyDescent="0.2">
      <c r="A154" s="55">
        <v>2</v>
      </c>
      <c r="B154" s="507" t="s">
        <v>264</v>
      </c>
      <c r="C154" s="507"/>
      <c r="D154" s="507"/>
      <c r="E154" s="509"/>
      <c r="F154" s="509"/>
    </row>
    <row r="155" spans="1:10" ht="12" x14ac:dyDescent="0.2">
      <c r="A155" s="55">
        <v>3</v>
      </c>
      <c r="B155" s="507" t="s">
        <v>759</v>
      </c>
      <c r="C155" s="507"/>
      <c r="D155" s="507"/>
      <c r="E155" s="509"/>
      <c r="F155" s="509"/>
    </row>
    <row r="156" spans="1:10" ht="24" customHeight="1" x14ac:dyDescent="0.2">
      <c r="A156" s="55">
        <v>4</v>
      </c>
      <c r="B156" s="507" t="s">
        <v>267</v>
      </c>
      <c r="C156" s="507"/>
      <c r="D156" s="507"/>
      <c r="E156" s="509"/>
      <c r="F156" s="509"/>
    </row>
    <row r="157" spans="1:10" ht="25.05" customHeight="1" x14ac:dyDescent="0.2">
      <c r="A157" s="55">
        <v>5</v>
      </c>
      <c r="B157" s="507" t="s">
        <v>761</v>
      </c>
      <c r="C157" s="507"/>
      <c r="D157" s="507"/>
      <c r="E157" s="510"/>
      <c r="F157" s="510"/>
      <c r="H157" s="24">
        <f>IF(E153="Statement 1",1,IF(E153="Statement 2",2,IF(E153="Statement 3",3,IF(E153="Statement 4",4,IF(E153="Statement 5",5,0)))))</f>
        <v>0</v>
      </c>
      <c r="I157" s="24">
        <f>F153</f>
        <v>0</v>
      </c>
      <c r="J157" s="24">
        <f>B158</f>
        <v>0</v>
      </c>
    </row>
    <row r="158" spans="1:10" ht="60" x14ac:dyDescent="0.25">
      <c r="A158" s="58" t="s">
        <v>204</v>
      </c>
      <c r="B158" s="499"/>
      <c r="C158" s="500"/>
      <c r="D158" s="500"/>
      <c r="E158" s="495"/>
      <c r="F158" s="496"/>
    </row>
    <row r="159" spans="1:10" s="15" customFormat="1" ht="22.8" x14ac:dyDescent="0.25">
      <c r="A159" s="585" t="s">
        <v>198</v>
      </c>
      <c r="B159" s="586"/>
      <c r="C159" s="586"/>
      <c r="D159" s="587"/>
      <c r="E159" s="85" t="s">
        <v>199</v>
      </c>
      <c r="F159" s="85" t="s">
        <v>200</v>
      </c>
    </row>
    <row r="160" spans="1:10" s="15" customFormat="1" ht="23.55" customHeight="1" x14ac:dyDescent="0.25">
      <c r="A160" s="504" t="s">
        <v>268</v>
      </c>
      <c r="B160" s="505"/>
      <c r="C160" s="505"/>
      <c r="D160" s="505"/>
      <c r="E160" s="505"/>
      <c r="F160" s="506"/>
    </row>
    <row r="161" spans="1:10" ht="25.5" customHeight="1" x14ac:dyDescent="0.2">
      <c r="A161" s="55">
        <v>1</v>
      </c>
      <c r="B161" s="511" t="s">
        <v>269</v>
      </c>
      <c r="C161" s="511"/>
      <c r="D161" s="511"/>
      <c r="E161" s="508"/>
      <c r="F161" s="508"/>
    </row>
    <row r="162" spans="1:10" ht="25.05" customHeight="1" x14ac:dyDescent="0.2">
      <c r="A162" s="55">
        <v>2</v>
      </c>
      <c r="B162" s="507" t="s">
        <v>270</v>
      </c>
      <c r="C162" s="507"/>
      <c r="D162" s="507"/>
      <c r="E162" s="509"/>
      <c r="F162" s="574"/>
    </row>
    <row r="163" spans="1:10" ht="23.1" customHeight="1" x14ac:dyDescent="0.2">
      <c r="A163" s="55">
        <v>3</v>
      </c>
      <c r="B163" s="507" t="s">
        <v>271</v>
      </c>
      <c r="C163" s="507"/>
      <c r="D163" s="507"/>
      <c r="E163" s="509"/>
      <c r="F163" s="574"/>
    </row>
    <row r="164" spans="1:10" ht="22.05" customHeight="1" x14ac:dyDescent="0.2">
      <c r="A164" s="55">
        <v>4</v>
      </c>
      <c r="B164" s="507" t="s">
        <v>272</v>
      </c>
      <c r="C164" s="507"/>
      <c r="D164" s="507"/>
      <c r="E164" s="509"/>
      <c r="F164" s="574"/>
    </row>
    <row r="165" spans="1:10" ht="24" customHeight="1" x14ac:dyDescent="0.2">
      <c r="A165" s="55">
        <v>5</v>
      </c>
      <c r="B165" s="507" t="s">
        <v>273</v>
      </c>
      <c r="C165" s="507"/>
      <c r="D165" s="507"/>
      <c r="E165" s="510"/>
      <c r="F165" s="575"/>
      <c r="H165" s="24">
        <f>IF(E161="Statement 1",1,IF(E161="Statement 2",2,IF(E161="Statement 3",3,IF(E161="Statement 4",4,IF(E161="Statement 5",5,0)))))</f>
        <v>0</v>
      </c>
      <c r="I165" s="24">
        <f>F161</f>
        <v>0</v>
      </c>
      <c r="J165" s="24">
        <f>B166</f>
        <v>0</v>
      </c>
    </row>
    <row r="166" spans="1:10" ht="60" x14ac:dyDescent="0.25">
      <c r="A166" s="58" t="s">
        <v>204</v>
      </c>
      <c r="B166" s="499"/>
      <c r="C166" s="500"/>
      <c r="D166" s="500"/>
      <c r="E166" s="495"/>
      <c r="F166" s="496"/>
    </row>
    <row r="167" spans="1:10" x14ac:dyDescent="0.2">
      <c r="A167" s="26"/>
      <c r="B167" s="45"/>
      <c r="C167" s="45"/>
      <c r="D167" s="45"/>
      <c r="E167" s="45"/>
      <c r="F167" s="45"/>
    </row>
    <row r="168" spans="1:10" ht="12" x14ac:dyDescent="0.25">
      <c r="A168" s="227" t="s">
        <v>254</v>
      </c>
      <c r="B168" s="593" t="s">
        <v>742</v>
      </c>
      <c r="C168" s="594"/>
      <c r="D168" s="594"/>
      <c r="E168" s="595"/>
      <c r="F168" s="596"/>
    </row>
    <row r="169" spans="1:10" ht="12" x14ac:dyDescent="0.25">
      <c r="A169" s="228" t="s">
        <v>274</v>
      </c>
      <c r="B169" s="597" t="s">
        <v>65</v>
      </c>
      <c r="C169" s="598"/>
      <c r="D169" s="598"/>
      <c r="E169" s="599"/>
      <c r="F169" s="600"/>
    </row>
    <row r="170" spans="1:10" ht="23.55" customHeight="1" x14ac:dyDescent="0.2">
      <c r="A170" s="230" t="s">
        <v>58</v>
      </c>
      <c r="B170" s="601" t="s">
        <v>275</v>
      </c>
      <c r="C170" s="602"/>
      <c r="D170" s="602"/>
      <c r="E170" s="599"/>
      <c r="F170" s="600"/>
    </row>
    <row r="171" spans="1:10" s="15" customFormat="1" ht="22.8" x14ac:dyDescent="0.25">
      <c r="A171" s="585" t="s">
        <v>198</v>
      </c>
      <c r="B171" s="586"/>
      <c r="C171" s="586"/>
      <c r="D171" s="587"/>
      <c r="E171" s="85" t="s">
        <v>199</v>
      </c>
      <c r="F171" s="85" t="s">
        <v>200</v>
      </c>
    </row>
    <row r="172" spans="1:10" s="15" customFormat="1" x14ac:dyDescent="0.25">
      <c r="A172" s="504" t="s">
        <v>276</v>
      </c>
      <c r="B172" s="505"/>
      <c r="C172" s="505"/>
      <c r="D172" s="505"/>
      <c r="E172" s="505"/>
      <c r="F172" s="506"/>
    </row>
    <row r="173" spans="1:10" ht="12" x14ac:dyDescent="0.2">
      <c r="A173" s="55">
        <v>1</v>
      </c>
      <c r="B173" s="511" t="s">
        <v>277</v>
      </c>
      <c r="C173" s="511"/>
      <c r="D173" s="511"/>
      <c r="E173" s="508"/>
      <c r="F173" s="508"/>
    </row>
    <row r="174" spans="1:10" ht="25.05" customHeight="1" x14ac:dyDescent="0.2">
      <c r="A174" s="55">
        <v>2</v>
      </c>
      <c r="B174" s="507" t="s">
        <v>278</v>
      </c>
      <c r="C174" s="507"/>
      <c r="D174" s="507"/>
      <c r="E174" s="509"/>
      <c r="F174" s="509"/>
    </row>
    <row r="175" spans="1:10" ht="23.1" customHeight="1" x14ac:dyDescent="0.2">
      <c r="A175" s="55">
        <v>3</v>
      </c>
      <c r="B175" s="507" t="s">
        <v>679</v>
      </c>
      <c r="C175" s="507"/>
      <c r="D175" s="507"/>
      <c r="E175" s="509"/>
      <c r="F175" s="509"/>
    </row>
    <row r="176" spans="1:10" ht="48.6" customHeight="1" x14ac:dyDescent="0.2">
      <c r="A176" s="55">
        <v>4</v>
      </c>
      <c r="B176" s="507" t="s">
        <v>279</v>
      </c>
      <c r="C176" s="507"/>
      <c r="D176" s="507"/>
      <c r="E176" s="509"/>
      <c r="F176" s="509"/>
    </row>
    <row r="177" spans="1:10" ht="26.55" customHeight="1" x14ac:dyDescent="0.2">
      <c r="A177" s="55">
        <v>5</v>
      </c>
      <c r="B177" s="507" t="s">
        <v>280</v>
      </c>
      <c r="C177" s="507"/>
      <c r="D177" s="507"/>
      <c r="E177" s="510"/>
      <c r="F177" s="510"/>
      <c r="H177" s="24">
        <f>IF(E173="Statement 1",1,IF(E173="Statement 2",2,IF(E173="Statement 3",3,IF(E173="Statement 4",4,IF(E173="Statement 5",5,0)))))</f>
        <v>0</v>
      </c>
      <c r="I177" s="24">
        <f>F173</f>
        <v>0</v>
      </c>
      <c r="J177" s="24">
        <f>B178</f>
        <v>0</v>
      </c>
    </row>
    <row r="178" spans="1:10" ht="60" x14ac:dyDescent="0.25">
      <c r="A178" s="58" t="s">
        <v>204</v>
      </c>
      <c r="B178" s="499"/>
      <c r="C178" s="500"/>
      <c r="D178" s="500"/>
      <c r="E178" s="495"/>
      <c r="F178" s="496"/>
    </row>
    <row r="179" spans="1:10" s="15" customFormat="1" ht="22.8" x14ac:dyDescent="0.25">
      <c r="A179" s="585" t="s">
        <v>198</v>
      </c>
      <c r="B179" s="586"/>
      <c r="C179" s="586"/>
      <c r="D179" s="587"/>
      <c r="E179" s="86" t="s">
        <v>199</v>
      </c>
      <c r="F179" s="86" t="s">
        <v>200</v>
      </c>
    </row>
    <row r="180" spans="1:10" s="15" customFormat="1" x14ac:dyDescent="0.25">
      <c r="A180" s="504" t="s">
        <v>281</v>
      </c>
      <c r="B180" s="505"/>
      <c r="C180" s="505"/>
      <c r="D180" s="505"/>
      <c r="E180" s="505"/>
      <c r="F180" s="506"/>
    </row>
    <row r="181" spans="1:10" ht="12" x14ac:dyDescent="0.2">
      <c r="A181" s="55">
        <v>1</v>
      </c>
      <c r="B181" s="511" t="s">
        <v>282</v>
      </c>
      <c r="C181" s="511"/>
      <c r="D181" s="511"/>
      <c r="E181" s="508"/>
      <c r="F181" s="589"/>
    </row>
    <row r="182" spans="1:10" ht="23.55" customHeight="1" x14ac:dyDescent="0.2">
      <c r="A182" s="55">
        <v>2</v>
      </c>
      <c r="B182" s="507" t="s">
        <v>283</v>
      </c>
      <c r="C182" s="507"/>
      <c r="D182" s="507"/>
      <c r="E182" s="509"/>
      <c r="F182" s="574"/>
    </row>
    <row r="183" spans="1:10" ht="23.55" customHeight="1" x14ac:dyDescent="0.2">
      <c r="A183" s="55">
        <v>3</v>
      </c>
      <c r="B183" s="507" t="s">
        <v>284</v>
      </c>
      <c r="C183" s="507"/>
      <c r="D183" s="507"/>
      <c r="E183" s="509"/>
      <c r="F183" s="574"/>
    </row>
    <row r="184" spans="1:10" ht="24" customHeight="1" x14ac:dyDescent="0.2">
      <c r="A184" s="55">
        <v>4</v>
      </c>
      <c r="B184" s="507" t="s">
        <v>285</v>
      </c>
      <c r="C184" s="507"/>
      <c r="D184" s="507"/>
      <c r="E184" s="509"/>
      <c r="F184" s="574"/>
    </row>
    <row r="185" spans="1:10" ht="12" x14ac:dyDescent="0.2">
      <c r="A185" s="55">
        <v>5</v>
      </c>
      <c r="B185" s="507" t="s">
        <v>286</v>
      </c>
      <c r="C185" s="507"/>
      <c r="D185" s="507"/>
      <c r="E185" s="510"/>
      <c r="F185" s="575"/>
      <c r="H185" s="24">
        <f>IF(E181="Statement 1",1,IF(E181="Statement 2",2,IF(E181="Statement 3",3,IF(E181="Statement 4",4,IF(E181="Statement 5",5,0)))))</f>
        <v>0</v>
      </c>
      <c r="I185" s="24">
        <f>F181</f>
        <v>0</v>
      </c>
      <c r="J185" s="24">
        <f>B186</f>
        <v>0</v>
      </c>
    </row>
    <row r="186" spans="1:10" ht="60" x14ac:dyDescent="0.25">
      <c r="A186" s="58" t="s">
        <v>204</v>
      </c>
      <c r="B186" s="590"/>
      <c r="C186" s="591"/>
      <c r="D186" s="591"/>
      <c r="E186" s="495"/>
      <c r="F186" s="496"/>
    </row>
    <row r="187" spans="1:10" s="15" customFormat="1" ht="22.8" x14ac:dyDescent="0.25">
      <c r="A187" s="585" t="s">
        <v>198</v>
      </c>
      <c r="B187" s="586"/>
      <c r="C187" s="586"/>
      <c r="D187" s="587"/>
      <c r="E187" s="85" t="s">
        <v>199</v>
      </c>
      <c r="F187" s="85" t="s">
        <v>200</v>
      </c>
    </row>
    <row r="188" spans="1:10" s="15" customFormat="1" x14ac:dyDescent="0.25">
      <c r="A188" s="588" t="s">
        <v>287</v>
      </c>
      <c r="B188" s="505"/>
      <c r="C188" s="505"/>
      <c r="D188" s="505"/>
      <c r="E188" s="505"/>
      <c r="F188" s="506"/>
    </row>
    <row r="189" spans="1:10" ht="12" x14ac:dyDescent="0.2">
      <c r="A189" s="55">
        <v>1</v>
      </c>
      <c r="B189" s="511" t="s">
        <v>288</v>
      </c>
      <c r="C189" s="511"/>
      <c r="D189" s="511"/>
      <c r="E189" s="508"/>
      <c r="F189" s="508"/>
    </row>
    <row r="190" spans="1:10" ht="12" x14ac:dyDescent="0.2">
      <c r="A190" s="55">
        <v>2</v>
      </c>
      <c r="B190" s="507" t="s">
        <v>289</v>
      </c>
      <c r="C190" s="507"/>
      <c r="D190" s="507"/>
      <c r="E190" s="509"/>
      <c r="F190" s="509"/>
    </row>
    <row r="191" spans="1:10" ht="25.5" customHeight="1" x14ac:dyDescent="0.2">
      <c r="A191" s="55">
        <v>3</v>
      </c>
      <c r="B191" s="592" t="s">
        <v>803</v>
      </c>
      <c r="C191" s="592"/>
      <c r="D191" s="592"/>
      <c r="E191" s="509"/>
      <c r="F191" s="509"/>
    </row>
    <row r="192" spans="1:10" ht="35.1" customHeight="1" x14ac:dyDescent="0.2">
      <c r="A192" s="55">
        <v>4</v>
      </c>
      <c r="B192" s="507" t="s">
        <v>290</v>
      </c>
      <c r="C192" s="507"/>
      <c r="D192" s="507"/>
      <c r="E192" s="509"/>
      <c r="F192" s="509"/>
    </row>
    <row r="193" spans="1:10" ht="28.5" customHeight="1" x14ac:dyDescent="0.2">
      <c r="A193" s="55">
        <v>5</v>
      </c>
      <c r="B193" s="507" t="s">
        <v>291</v>
      </c>
      <c r="C193" s="507"/>
      <c r="D193" s="507"/>
      <c r="E193" s="510"/>
      <c r="F193" s="510"/>
      <c r="H193" s="24">
        <f>IF(E189="Statement 1",1,IF(E189="Statement 2",2,IF(E189="Statement 3",3,IF(E189="Statement 4",4,IF(E189="Statement 5",5,0)))))</f>
        <v>0</v>
      </c>
      <c r="I193" s="24">
        <f>F189</f>
        <v>0</v>
      </c>
      <c r="J193" s="24">
        <f>B194</f>
        <v>0</v>
      </c>
    </row>
    <row r="194" spans="1:10" ht="60" x14ac:dyDescent="0.25">
      <c r="A194" s="58" t="s">
        <v>204</v>
      </c>
      <c r="B194" s="563"/>
      <c r="C194" s="564"/>
      <c r="D194" s="564"/>
      <c r="E194" s="565"/>
      <c r="F194" s="566"/>
    </row>
    <row r="195" spans="1:10" s="15" customFormat="1" ht="22.8" x14ac:dyDescent="0.25">
      <c r="A195" s="585" t="s">
        <v>198</v>
      </c>
      <c r="B195" s="586"/>
      <c r="C195" s="586"/>
      <c r="D195" s="587"/>
      <c r="E195" s="85" t="s">
        <v>199</v>
      </c>
      <c r="F195" s="85" t="s">
        <v>200</v>
      </c>
    </row>
    <row r="196" spans="1:10" s="15" customFormat="1" x14ac:dyDescent="0.25">
      <c r="A196" s="504" t="s">
        <v>815</v>
      </c>
      <c r="B196" s="505"/>
      <c r="C196" s="505"/>
      <c r="D196" s="505"/>
      <c r="E196" s="505"/>
      <c r="F196" s="506"/>
    </row>
    <row r="197" spans="1:10" ht="12" x14ac:dyDescent="0.2">
      <c r="A197" s="55">
        <v>1</v>
      </c>
      <c r="B197" s="511" t="s">
        <v>292</v>
      </c>
      <c r="C197" s="511"/>
      <c r="D197" s="511"/>
      <c r="E197" s="508"/>
      <c r="F197" s="508"/>
    </row>
    <row r="198" spans="1:10" ht="12" x14ac:dyDescent="0.2">
      <c r="A198" s="55">
        <v>2</v>
      </c>
      <c r="B198" s="507" t="s">
        <v>293</v>
      </c>
      <c r="C198" s="507"/>
      <c r="D198" s="507"/>
      <c r="E198" s="509"/>
      <c r="F198" s="509"/>
    </row>
    <row r="199" spans="1:10" ht="25.05" customHeight="1" x14ac:dyDescent="0.2">
      <c r="A199" s="55">
        <v>3</v>
      </c>
      <c r="B199" s="507" t="s">
        <v>294</v>
      </c>
      <c r="C199" s="507"/>
      <c r="D199" s="507"/>
      <c r="E199" s="509"/>
      <c r="F199" s="509"/>
    </row>
    <row r="200" spans="1:10" ht="25.5" customHeight="1" x14ac:dyDescent="0.2">
      <c r="A200" s="55">
        <v>4</v>
      </c>
      <c r="B200" s="507" t="s">
        <v>680</v>
      </c>
      <c r="C200" s="507"/>
      <c r="D200" s="507"/>
      <c r="E200" s="509"/>
      <c r="F200" s="509"/>
    </row>
    <row r="201" spans="1:10" ht="25.05" customHeight="1" x14ac:dyDescent="0.2">
      <c r="A201" s="55">
        <v>5</v>
      </c>
      <c r="B201" s="507" t="s">
        <v>295</v>
      </c>
      <c r="C201" s="507"/>
      <c r="D201" s="507"/>
      <c r="E201" s="510"/>
      <c r="F201" s="510"/>
      <c r="H201" s="24">
        <f>IF(E197="Statement 1",1,IF(E197="Statement 2",2,IF(E197="Statement 3",3,IF(E197="Statement 4",4,IF(E197="Statement 5",5,0)))))</f>
        <v>0</v>
      </c>
      <c r="I201" s="24">
        <f>F197</f>
        <v>0</v>
      </c>
      <c r="J201" s="24">
        <f>B202</f>
        <v>0</v>
      </c>
    </row>
    <row r="202" spans="1:10" ht="60" x14ac:dyDescent="0.25">
      <c r="A202" s="58" t="s">
        <v>204</v>
      </c>
      <c r="B202" s="563"/>
      <c r="C202" s="564"/>
      <c r="D202" s="564"/>
      <c r="E202" s="565"/>
      <c r="F202" s="566"/>
    </row>
    <row r="204" spans="1:10" ht="12" x14ac:dyDescent="0.25">
      <c r="A204" s="227" t="s">
        <v>254</v>
      </c>
      <c r="B204" s="593" t="s">
        <v>742</v>
      </c>
      <c r="C204" s="594"/>
      <c r="D204" s="594"/>
      <c r="E204" s="595"/>
      <c r="F204" s="596"/>
    </row>
    <row r="205" spans="1:10" ht="12" x14ac:dyDescent="0.25">
      <c r="A205" s="228" t="s">
        <v>296</v>
      </c>
      <c r="B205" s="597" t="s">
        <v>66</v>
      </c>
      <c r="C205" s="598"/>
      <c r="D205" s="598"/>
      <c r="E205" s="599"/>
      <c r="F205" s="600"/>
    </row>
    <row r="206" spans="1:10" x14ac:dyDescent="0.2">
      <c r="A206" s="231" t="s">
        <v>58</v>
      </c>
      <c r="B206" s="601" t="s">
        <v>67</v>
      </c>
      <c r="C206" s="602"/>
      <c r="D206" s="602"/>
      <c r="E206" s="599"/>
      <c r="F206" s="600"/>
    </row>
    <row r="207" spans="1:10" s="15" customFormat="1" ht="22.8" x14ac:dyDescent="0.25">
      <c r="A207" s="585" t="s">
        <v>198</v>
      </c>
      <c r="B207" s="586"/>
      <c r="C207" s="586"/>
      <c r="D207" s="587"/>
      <c r="E207" s="85" t="s">
        <v>199</v>
      </c>
      <c r="F207" s="85" t="s">
        <v>200</v>
      </c>
    </row>
    <row r="208" spans="1:10" s="15" customFormat="1" x14ac:dyDescent="0.25">
      <c r="A208" s="504" t="s">
        <v>297</v>
      </c>
      <c r="B208" s="505"/>
      <c r="C208" s="505"/>
      <c r="D208" s="505"/>
      <c r="E208" s="505"/>
      <c r="F208" s="506"/>
    </row>
    <row r="209" spans="1:10" ht="12" x14ac:dyDescent="0.2">
      <c r="A209" s="55">
        <v>1</v>
      </c>
      <c r="B209" s="511" t="s">
        <v>298</v>
      </c>
      <c r="C209" s="511"/>
      <c r="D209" s="511"/>
      <c r="E209" s="508"/>
      <c r="F209" s="508"/>
    </row>
    <row r="210" spans="1:10" ht="12" x14ac:dyDescent="0.2">
      <c r="A210" s="55">
        <v>2</v>
      </c>
      <c r="B210" s="507" t="s">
        <v>299</v>
      </c>
      <c r="C210" s="507"/>
      <c r="D210" s="507"/>
      <c r="E210" s="509"/>
      <c r="F210" s="509"/>
    </row>
    <row r="211" spans="1:10" ht="12" x14ac:dyDescent="0.2">
      <c r="A211" s="55">
        <v>3</v>
      </c>
      <c r="B211" s="507" t="s">
        <v>300</v>
      </c>
      <c r="C211" s="507"/>
      <c r="D211" s="507"/>
      <c r="E211" s="509"/>
      <c r="F211" s="509"/>
    </row>
    <row r="212" spans="1:10" ht="23.1" customHeight="1" x14ac:dyDescent="0.2">
      <c r="A212" s="55">
        <v>4</v>
      </c>
      <c r="B212" s="507" t="s">
        <v>301</v>
      </c>
      <c r="C212" s="507"/>
      <c r="D212" s="507"/>
      <c r="E212" s="509"/>
      <c r="F212" s="509"/>
    </row>
    <row r="213" spans="1:10" ht="23.1" customHeight="1" x14ac:dyDescent="0.2">
      <c r="A213" s="55">
        <v>5</v>
      </c>
      <c r="B213" s="507" t="s">
        <v>302</v>
      </c>
      <c r="C213" s="507"/>
      <c r="D213" s="507"/>
      <c r="E213" s="510"/>
      <c r="F213" s="510"/>
      <c r="H213" s="24">
        <f>IF(E209="Statement 1",1,IF(E209="Statement 2",2,IF(E209="Statement 3",3,IF(E209="Statement 4",4,IF(E209="Statement 5",5,0)))))</f>
        <v>0</v>
      </c>
      <c r="I213" s="24">
        <f>F209</f>
        <v>0</v>
      </c>
      <c r="J213" s="24">
        <f>B214</f>
        <v>0</v>
      </c>
    </row>
    <row r="214" spans="1:10" ht="60" x14ac:dyDescent="0.25">
      <c r="A214" s="58" t="s">
        <v>204</v>
      </c>
      <c r="B214" s="563"/>
      <c r="C214" s="564"/>
      <c r="D214" s="564"/>
      <c r="E214" s="565"/>
      <c r="F214" s="566"/>
    </row>
    <row r="215" spans="1:10" s="15" customFormat="1" ht="22.8" x14ac:dyDescent="0.25">
      <c r="A215" s="585" t="s">
        <v>198</v>
      </c>
      <c r="B215" s="586"/>
      <c r="C215" s="586"/>
      <c r="D215" s="587"/>
      <c r="E215" s="85" t="s">
        <v>199</v>
      </c>
      <c r="F215" s="85" t="s">
        <v>200</v>
      </c>
    </row>
    <row r="216" spans="1:10" s="15" customFormat="1" x14ac:dyDescent="0.25">
      <c r="A216" s="504" t="s">
        <v>303</v>
      </c>
      <c r="B216" s="505"/>
      <c r="C216" s="505"/>
      <c r="D216" s="505"/>
      <c r="E216" s="505"/>
      <c r="F216" s="506"/>
    </row>
    <row r="217" spans="1:10" ht="21.6" customHeight="1" x14ac:dyDescent="0.2">
      <c r="A217" s="55">
        <v>1</v>
      </c>
      <c r="B217" s="511" t="s">
        <v>304</v>
      </c>
      <c r="C217" s="511"/>
      <c r="D217" s="511"/>
      <c r="E217" s="508"/>
      <c r="F217" s="508"/>
    </row>
    <row r="218" spans="1:10" ht="12" x14ac:dyDescent="0.2">
      <c r="A218" s="55">
        <v>2</v>
      </c>
      <c r="B218" s="507" t="s">
        <v>305</v>
      </c>
      <c r="C218" s="507"/>
      <c r="D218" s="507"/>
      <c r="E218" s="509"/>
      <c r="F218" s="509"/>
    </row>
    <row r="219" spans="1:10" ht="23.1" customHeight="1" x14ac:dyDescent="0.2">
      <c r="A219" s="55">
        <v>3</v>
      </c>
      <c r="B219" s="507" t="s">
        <v>306</v>
      </c>
      <c r="C219" s="507"/>
      <c r="D219" s="507"/>
      <c r="E219" s="509"/>
      <c r="F219" s="509"/>
    </row>
    <row r="220" spans="1:10" ht="23.1" customHeight="1" x14ac:dyDescent="0.2">
      <c r="A220" s="55">
        <v>4</v>
      </c>
      <c r="B220" s="507" t="s">
        <v>541</v>
      </c>
      <c r="C220" s="507"/>
      <c r="D220" s="507"/>
      <c r="E220" s="509"/>
      <c r="F220" s="509"/>
    </row>
    <row r="221" spans="1:10" ht="12" x14ac:dyDescent="0.2">
      <c r="A221" s="55">
        <v>5</v>
      </c>
      <c r="B221" s="507" t="s">
        <v>736</v>
      </c>
      <c r="C221" s="507"/>
      <c r="D221" s="507"/>
      <c r="E221" s="510"/>
      <c r="F221" s="510"/>
      <c r="H221" s="24">
        <f>IF(E217="Statement 1",1,IF(E217="Statement 2",2,IF(E217="Statement 3",3,IF(E217="Statement 4",4,IF(E217="Statement 5",5,0)))))</f>
        <v>0</v>
      </c>
      <c r="I221" s="24">
        <f>F217</f>
        <v>0</v>
      </c>
      <c r="J221" s="24">
        <f>B222</f>
        <v>0</v>
      </c>
    </row>
    <row r="222" spans="1:10" ht="60" x14ac:dyDescent="0.25">
      <c r="A222" s="58" t="s">
        <v>204</v>
      </c>
      <c r="B222" s="563"/>
      <c r="C222" s="564"/>
      <c r="D222" s="564"/>
      <c r="E222" s="565"/>
      <c r="F222" s="566"/>
    </row>
    <row r="223" spans="1:10" x14ac:dyDescent="0.2">
      <c r="A223" s="41"/>
    </row>
    <row r="224" spans="1:10" ht="12" x14ac:dyDescent="0.25">
      <c r="A224" s="526"/>
      <c r="B224" s="527"/>
      <c r="C224" s="527"/>
      <c r="D224" s="527"/>
      <c r="E224" s="527"/>
      <c r="F224" s="527"/>
    </row>
    <row r="226" spans="1:10" ht="12" x14ac:dyDescent="0.25">
      <c r="A226" s="64" t="s">
        <v>307</v>
      </c>
      <c r="B226" s="603" t="s">
        <v>187</v>
      </c>
      <c r="C226" s="604"/>
      <c r="D226" s="604"/>
      <c r="E226" s="605"/>
      <c r="F226" s="606"/>
    </row>
    <row r="227" spans="1:10" ht="12" x14ac:dyDescent="0.25">
      <c r="A227" s="65" t="s">
        <v>308</v>
      </c>
      <c r="B227" s="607" t="s">
        <v>309</v>
      </c>
      <c r="C227" s="608"/>
      <c r="D227" s="608"/>
      <c r="E227" s="609"/>
      <c r="F227" s="610"/>
    </row>
    <row r="228" spans="1:10" x14ac:dyDescent="0.2">
      <c r="A228" s="82" t="s">
        <v>58</v>
      </c>
      <c r="B228" s="611" t="s">
        <v>310</v>
      </c>
      <c r="C228" s="612"/>
      <c r="D228" s="612"/>
      <c r="E228" s="609"/>
      <c r="F228" s="610"/>
    </row>
    <row r="229" spans="1:10" s="15" customFormat="1" ht="22.8" x14ac:dyDescent="0.25">
      <c r="A229" s="585" t="s">
        <v>198</v>
      </c>
      <c r="B229" s="586"/>
      <c r="C229" s="586"/>
      <c r="D229" s="587"/>
      <c r="E229" s="85" t="s">
        <v>199</v>
      </c>
      <c r="F229" s="85" t="s">
        <v>200</v>
      </c>
    </row>
    <row r="230" spans="1:10" s="15" customFormat="1" x14ac:dyDescent="0.25">
      <c r="A230" s="504" t="s">
        <v>311</v>
      </c>
      <c r="B230" s="505"/>
      <c r="C230" s="505"/>
      <c r="D230" s="505"/>
      <c r="E230" s="505"/>
      <c r="F230" s="506"/>
    </row>
    <row r="231" spans="1:10" ht="23.55" customHeight="1" x14ac:dyDescent="0.2">
      <c r="A231" s="55">
        <v>1</v>
      </c>
      <c r="B231" s="511" t="s">
        <v>312</v>
      </c>
      <c r="C231" s="511"/>
      <c r="D231" s="511"/>
      <c r="E231" s="508"/>
      <c r="F231" s="508"/>
    </row>
    <row r="232" spans="1:10" ht="12" x14ac:dyDescent="0.2">
      <c r="A232" s="55">
        <v>2</v>
      </c>
      <c r="B232" s="507" t="s">
        <v>313</v>
      </c>
      <c r="C232" s="507"/>
      <c r="D232" s="507"/>
      <c r="E232" s="509"/>
      <c r="F232" s="509"/>
    </row>
    <row r="233" spans="1:10" ht="25.05" customHeight="1" x14ac:dyDescent="0.2">
      <c r="A233" s="55">
        <v>3</v>
      </c>
      <c r="B233" s="507" t="s">
        <v>314</v>
      </c>
      <c r="C233" s="507"/>
      <c r="D233" s="507"/>
      <c r="E233" s="509"/>
      <c r="F233" s="509"/>
    </row>
    <row r="234" spans="1:10" ht="23.1" customHeight="1" x14ac:dyDescent="0.2">
      <c r="A234" s="55">
        <v>4</v>
      </c>
      <c r="B234" s="507" t="s">
        <v>315</v>
      </c>
      <c r="C234" s="507"/>
      <c r="D234" s="507"/>
      <c r="E234" s="509"/>
      <c r="F234" s="509"/>
    </row>
    <row r="235" spans="1:10" ht="12" x14ac:dyDescent="0.2">
      <c r="A235" s="55">
        <v>5</v>
      </c>
      <c r="B235" s="507" t="s">
        <v>316</v>
      </c>
      <c r="C235" s="507"/>
      <c r="D235" s="507"/>
      <c r="E235" s="510"/>
      <c r="F235" s="510"/>
      <c r="H235" s="24">
        <f>IF(E231="Statement 1",1,IF(E231="Statement 2",2,IF(E231="Statement 3",3,IF(E231="Statement 4",4,IF(E231="Statement 5",5,0)))))</f>
        <v>0</v>
      </c>
      <c r="I235" s="24">
        <f>F231</f>
        <v>0</v>
      </c>
      <c r="J235" s="24">
        <f>B236</f>
        <v>0</v>
      </c>
    </row>
    <row r="236" spans="1:10" ht="60" x14ac:dyDescent="0.25">
      <c r="A236" s="58" t="s">
        <v>204</v>
      </c>
      <c r="B236" s="563"/>
      <c r="C236" s="564"/>
      <c r="D236" s="564"/>
      <c r="E236" s="565"/>
      <c r="F236" s="566"/>
    </row>
    <row r="238" spans="1:10" ht="12" x14ac:dyDescent="0.25">
      <c r="A238" s="64" t="s">
        <v>307</v>
      </c>
      <c r="B238" s="603" t="s">
        <v>187</v>
      </c>
      <c r="C238" s="604"/>
      <c r="D238" s="604"/>
      <c r="E238" s="605"/>
      <c r="F238" s="606"/>
    </row>
    <row r="239" spans="1:10" ht="12" x14ac:dyDescent="0.25">
      <c r="A239" s="65" t="s">
        <v>317</v>
      </c>
      <c r="B239" s="607" t="s">
        <v>68</v>
      </c>
      <c r="C239" s="608"/>
      <c r="D239" s="608"/>
      <c r="E239" s="609"/>
      <c r="F239" s="610"/>
    </row>
    <row r="240" spans="1:10" ht="36" customHeight="1" x14ac:dyDescent="0.2">
      <c r="A240" s="81" t="s">
        <v>58</v>
      </c>
      <c r="B240" s="611" t="s">
        <v>318</v>
      </c>
      <c r="C240" s="612"/>
      <c r="D240" s="612"/>
      <c r="E240" s="609"/>
      <c r="F240" s="610"/>
    </row>
    <row r="241" spans="1:10" s="15" customFormat="1" ht="22.8" x14ac:dyDescent="0.25">
      <c r="A241" s="585" t="s">
        <v>198</v>
      </c>
      <c r="B241" s="586"/>
      <c r="C241" s="586"/>
      <c r="D241" s="587"/>
      <c r="E241" s="85" t="s">
        <v>199</v>
      </c>
      <c r="F241" s="85" t="s">
        <v>200</v>
      </c>
    </row>
    <row r="242" spans="1:10" s="15" customFormat="1" x14ac:dyDescent="0.25">
      <c r="A242" s="504" t="s">
        <v>319</v>
      </c>
      <c r="B242" s="505"/>
      <c r="C242" s="505"/>
      <c r="D242" s="505"/>
      <c r="E242" s="505"/>
      <c r="F242" s="506"/>
    </row>
    <row r="243" spans="1:10" ht="12" x14ac:dyDescent="0.2">
      <c r="A243" s="55">
        <v>1</v>
      </c>
      <c r="B243" s="511" t="s">
        <v>320</v>
      </c>
      <c r="C243" s="511"/>
      <c r="D243" s="511"/>
      <c r="E243" s="508"/>
      <c r="F243" s="508"/>
    </row>
    <row r="244" spans="1:10" ht="23.1" customHeight="1" x14ac:dyDescent="0.2">
      <c r="A244" s="55">
        <v>2</v>
      </c>
      <c r="B244" s="507" t="s">
        <v>321</v>
      </c>
      <c r="C244" s="507"/>
      <c r="D244" s="507"/>
      <c r="E244" s="509"/>
      <c r="F244" s="509"/>
    </row>
    <row r="245" spans="1:10" ht="23.1" customHeight="1" x14ac:dyDescent="0.2">
      <c r="A245" s="55">
        <v>3</v>
      </c>
      <c r="B245" s="507" t="s">
        <v>322</v>
      </c>
      <c r="C245" s="507"/>
      <c r="D245" s="507"/>
      <c r="E245" s="509"/>
      <c r="F245" s="509"/>
    </row>
    <row r="246" spans="1:10" ht="23.1" customHeight="1" x14ac:dyDescent="0.2">
      <c r="A246" s="55">
        <v>4</v>
      </c>
      <c r="B246" s="507" t="s">
        <v>323</v>
      </c>
      <c r="C246" s="507"/>
      <c r="D246" s="507"/>
      <c r="E246" s="509"/>
      <c r="F246" s="509"/>
    </row>
    <row r="247" spans="1:10" ht="25.5" customHeight="1" x14ac:dyDescent="0.2">
      <c r="A247" s="55">
        <v>5</v>
      </c>
      <c r="B247" s="507" t="s">
        <v>324</v>
      </c>
      <c r="C247" s="507"/>
      <c r="D247" s="507"/>
      <c r="E247" s="510"/>
      <c r="F247" s="510"/>
      <c r="H247" s="24">
        <f>IF(E243="Statement 1",1,IF(E243="Statement 2",2,IF(E243="Statement 3",3,IF(E243="Statement 4",4,IF(E243="Statement 5",5,0)))))</f>
        <v>0</v>
      </c>
      <c r="I247" s="24">
        <f>F243</f>
        <v>0</v>
      </c>
      <c r="J247" s="24">
        <f>B248</f>
        <v>0</v>
      </c>
    </row>
    <row r="248" spans="1:10" ht="60" x14ac:dyDescent="0.25">
      <c r="A248" s="58" t="s">
        <v>204</v>
      </c>
      <c r="B248" s="563"/>
      <c r="C248" s="564"/>
      <c r="D248" s="564"/>
      <c r="E248" s="565"/>
      <c r="F248" s="566"/>
    </row>
    <row r="249" spans="1:10" x14ac:dyDescent="0.2">
      <c r="B249" s="40"/>
      <c r="C249" s="40"/>
      <c r="D249" s="40"/>
    </row>
    <row r="250" spans="1:10" ht="12" x14ac:dyDescent="0.25">
      <c r="A250" s="64" t="s">
        <v>307</v>
      </c>
      <c r="B250" s="603" t="s">
        <v>187</v>
      </c>
      <c r="C250" s="604"/>
      <c r="D250" s="604"/>
      <c r="E250" s="605"/>
      <c r="F250" s="606"/>
    </row>
    <row r="251" spans="1:10" ht="12" x14ac:dyDescent="0.25">
      <c r="A251" s="65" t="s">
        <v>325</v>
      </c>
      <c r="B251" s="607" t="s">
        <v>69</v>
      </c>
      <c r="C251" s="608"/>
      <c r="D251" s="608"/>
      <c r="E251" s="609"/>
      <c r="F251" s="610"/>
    </row>
    <row r="252" spans="1:10" ht="26.55" customHeight="1" x14ac:dyDescent="0.2">
      <c r="A252" s="81" t="s">
        <v>58</v>
      </c>
      <c r="B252" s="611" t="s">
        <v>70</v>
      </c>
      <c r="C252" s="612"/>
      <c r="D252" s="612"/>
      <c r="E252" s="609"/>
      <c r="F252" s="610"/>
    </row>
    <row r="253" spans="1:10" s="15" customFormat="1" ht="22.8" x14ac:dyDescent="0.25">
      <c r="A253" s="585" t="s">
        <v>198</v>
      </c>
      <c r="B253" s="586"/>
      <c r="C253" s="586"/>
      <c r="D253" s="587"/>
      <c r="E253" s="85" t="s">
        <v>199</v>
      </c>
      <c r="F253" s="85" t="s">
        <v>200</v>
      </c>
    </row>
    <row r="254" spans="1:10" s="15" customFormat="1" x14ac:dyDescent="0.25">
      <c r="A254" s="504" t="s">
        <v>326</v>
      </c>
      <c r="B254" s="505"/>
      <c r="C254" s="505"/>
      <c r="D254" s="505"/>
      <c r="E254" s="505"/>
      <c r="F254" s="506"/>
    </row>
    <row r="255" spans="1:10" ht="12" x14ac:dyDescent="0.2">
      <c r="A255" s="55">
        <v>1</v>
      </c>
      <c r="B255" s="511" t="s">
        <v>327</v>
      </c>
      <c r="C255" s="511"/>
      <c r="D255" s="511"/>
      <c r="E255" s="508"/>
      <c r="F255" s="508"/>
    </row>
    <row r="256" spans="1:10" ht="23.1" customHeight="1" x14ac:dyDescent="0.2">
      <c r="A256" s="55">
        <v>2</v>
      </c>
      <c r="B256" s="507" t="s">
        <v>328</v>
      </c>
      <c r="C256" s="507"/>
      <c r="D256" s="507"/>
      <c r="E256" s="509"/>
      <c r="F256" s="509"/>
    </row>
    <row r="257" spans="1:10" ht="12" x14ac:dyDescent="0.2">
      <c r="A257" s="55">
        <v>3</v>
      </c>
      <c r="B257" s="507" t="s">
        <v>329</v>
      </c>
      <c r="C257" s="507"/>
      <c r="D257" s="507"/>
      <c r="E257" s="509"/>
      <c r="F257" s="509"/>
    </row>
    <row r="258" spans="1:10" ht="21" customHeight="1" x14ac:dyDescent="0.2">
      <c r="A258" s="55">
        <v>4</v>
      </c>
      <c r="B258" s="507" t="s">
        <v>330</v>
      </c>
      <c r="C258" s="507"/>
      <c r="D258" s="507"/>
      <c r="E258" s="509"/>
      <c r="F258" s="509"/>
    </row>
    <row r="259" spans="1:10" ht="23.1" customHeight="1" x14ac:dyDescent="0.2">
      <c r="A259" s="55">
        <v>5</v>
      </c>
      <c r="B259" s="507" t="s">
        <v>331</v>
      </c>
      <c r="C259" s="507"/>
      <c r="D259" s="507"/>
      <c r="E259" s="510"/>
      <c r="F259" s="510"/>
      <c r="H259" s="24">
        <f>IF(E255="Statement 1",1,IF(E255="Statement 2",2,IF(E255="Statement 3",3,IF(E255="Statement 4",4,IF(E255="Statement 5",5,0)))))</f>
        <v>0</v>
      </c>
      <c r="I259" s="24">
        <f>F255</f>
        <v>0</v>
      </c>
      <c r="J259" s="24">
        <f>B260</f>
        <v>0</v>
      </c>
    </row>
    <row r="260" spans="1:10" ht="60" x14ac:dyDescent="0.25">
      <c r="A260" s="58" t="s">
        <v>204</v>
      </c>
      <c r="B260" s="563"/>
      <c r="C260" s="564"/>
      <c r="D260" s="564"/>
      <c r="E260" s="565"/>
      <c r="F260" s="566"/>
    </row>
    <row r="262" spans="1:10" ht="12" x14ac:dyDescent="0.25">
      <c r="A262" s="64" t="s">
        <v>307</v>
      </c>
      <c r="B262" s="603" t="s">
        <v>187</v>
      </c>
      <c r="C262" s="604"/>
      <c r="D262" s="604"/>
      <c r="E262" s="605"/>
      <c r="F262" s="606"/>
    </row>
    <row r="263" spans="1:10" ht="12" x14ac:dyDescent="0.25">
      <c r="A263" s="65" t="s">
        <v>332</v>
      </c>
      <c r="B263" s="607" t="s">
        <v>71</v>
      </c>
      <c r="C263" s="608"/>
      <c r="D263" s="608"/>
      <c r="E263" s="609"/>
      <c r="F263" s="610"/>
    </row>
    <row r="264" spans="1:10" ht="33" customHeight="1" x14ac:dyDescent="0.2">
      <c r="A264" s="81" t="s">
        <v>58</v>
      </c>
      <c r="B264" s="611" t="s">
        <v>333</v>
      </c>
      <c r="C264" s="612"/>
      <c r="D264" s="612"/>
      <c r="E264" s="609"/>
      <c r="F264" s="610"/>
    </row>
    <row r="265" spans="1:10" s="15" customFormat="1" ht="22.8" x14ac:dyDescent="0.25">
      <c r="A265" s="585" t="s">
        <v>198</v>
      </c>
      <c r="B265" s="586"/>
      <c r="C265" s="586"/>
      <c r="D265" s="587"/>
      <c r="E265" s="85" t="s">
        <v>199</v>
      </c>
      <c r="F265" s="85" t="s">
        <v>200</v>
      </c>
    </row>
    <row r="266" spans="1:10" s="15" customFormat="1" x14ac:dyDescent="0.25">
      <c r="A266" s="637" t="s">
        <v>334</v>
      </c>
      <c r="B266" s="505"/>
      <c r="C266" s="505"/>
      <c r="D266" s="505"/>
      <c r="E266" s="505"/>
      <c r="F266" s="506"/>
    </row>
    <row r="267" spans="1:10" ht="12" x14ac:dyDescent="0.2">
      <c r="A267" s="55">
        <v>1</v>
      </c>
      <c r="B267" s="511" t="s">
        <v>335</v>
      </c>
      <c r="C267" s="511"/>
      <c r="D267" s="511"/>
      <c r="E267" s="508"/>
      <c r="F267" s="508"/>
    </row>
    <row r="268" spans="1:10" ht="22.5" customHeight="1" x14ac:dyDescent="0.2">
      <c r="A268" s="55">
        <v>2</v>
      </c>
      <c r="B268" s="507" t="s">
        <v>336</v>
      </c>
      <c r="C268" s="507"/>
      <c r="D268" s="507"/>
      <c r="E268" s="509"/>
      <c r="F268" s="509"/>
    </row>
    <row r="269" spans="1:10" ht="23.1" customHeight="1" x14ac:dyDescent="0.2">
      <c r="A269" s="55">
        <v>3</v>
      </c>
      <c r="B269" s="507" t="s">
        <v>337</v>
      </c>
      <c r="C269" s="507"/>
      <c r="D269" s="507"/>
      <c r="E269" s="509"/>
      <c r="F269" s="509"/>
    </row>
    <row r="270" spans="1:10" ht="22.05" customHeight="1" x14ac:dyDescent="0.2">
      <c r="A270" s="55">
        <v>4</v>
      </c>
      <c r="B270" s="507" t="s">
        <v>338</v>
      </c>
      <c r="C270" s="507"/>
      <c r="D270" s="507"/>
      <c r="E270" s="509"/>
      <c r="F270" s="509"/>
    </row>
    <row r="271" spans="1:10" ht="32.549999999999997" customHeight="1" x14ac:dyDescent="0.2">
      <c r="A271" s="55">
        <v>5</v>
      </c>
      <c r="B271" s="507" t="s">
        <v>339</v>
      </c>
      <c r="C271" s="507"/>
      <c r="D271" s="507"/>
      <c r="E271" s="510"/>
      <c r="F271" s="510"/>
      <c r="H271" s="24">
        <f>IF(E267="Statement 1",1,IF(E267="Statement 2",2,IF(E267="Statement 3",3,IF(E267="Statement 4",4,IF(E267="Statement 5",5,0)))))</f>
        <v>0</v>
      </c>
      <c r="I271" s="24">
        <f>F267</f>
        <v>0</v>
      </c>
      <c r="J271" s="24">
        <f>B272</f>
        <v>0</v>
      </c>
    </row>
    <row r="272" spans="1:10" ht="60" x14ac:dyDescent="0.25">
      <c r="A272" s="58" t="s">
        <v>204</v>
      </c>
      <c r="B272" s="563"/>
      <c r="C272" s="564"/>
      <c r="D272" s="564"/>
      <c r="E272" s="565"/>
      <c r="F272" s="566"/>
    </row>
    <row r="273" spans="1:10" s="15" customFormat="1" ht="22.8" x14ac:dyDescent="0.25">
      <c r="A273" s="585" t="s">
        <v>198</v>
      </c>
      <c r="B273" s="586"/>
      <c r="C273" s="586"/>
      <c r="D273" s="587"/>
      <c r="E273" s="85" t="s">
        <v>199</v>
      </c>
      <c r="F273" s="85" t="s">
        <v>200</v>
      </c>
    </row>
    <row r="274" spans="1:10" s="15" customFormat="1" x14ac:dyDescent="0.25">
      <c r="A274" s="504" t="s">
        <v>340</v>
      </c>
      <c r="B274" s="505"/>
      <c r="C274" s="505"/>
      <c r="D274" s="505"/>
      <c r="E274" s="505"/>
      <c r="F274" s="506"/>
    </row>
    <row r="275" spans="1:10" ht="12" x14ac:dyDescent="0.2">
      <c r="A275" s="55">
        <v>1</v>
      </c>
      <c r="B275" s="511" t="s">
        <v>341</v>
      </c>
      <c r="C275" s="511"/>
      <c r="D275" s="511"/>
      <c r="E275" s="508"/>
      <c r="F275" s="508"/>
    </row>
    <row r="276" spans="1:10" ht="23.1" customHeight="1" x14ac:dyDescent="0.2">
      <c r="A276" s="55">
        <v>2</v>
      </c>
      <c r="B276" s="507" t="s">
        <v>342</v>
      </c>
      <c r="C276" s="507"/>
      <c r="D276" s="507"/>
      <c r="E276" s="509"/>
      <c r="F276" s="509"/>
    </row>
    <row r="277" spans="1:10" ht="25.05" customHeight="1" x14ac:dyDescent="0.2">
      <c r="A277" s="55">
        <v>3</v>
      </c>
      <c r="B277" s="507" t="s">
        <v>343</v>
      </c>
      <c r="C277" s="507"/>
      <c r="D277" s="507"/>
      <c r="E277" s="509"/>
      <c r="F277" s="509"/>
    </row>
    <row r="278" spans="1:10" ht="23.1" customHeight="1" x14ac:dyDescent="0.2">
      <c r="A278" s="55">
        <v>4</v>
      </c>
      <c r="B278" s="507" t="s">
        <v>681</v>
      </c>
      <c r="C278" s="507"/>
      <c r="D278" s="507"/>
      <c r="E278" s="509"/>
      <c r="F278" s="509"/>
    </row>
    <row r="279" spans="1:10" ht="12" x14ac:dyDescent="0.2">
      <c r="A279" s="55">
        <v>5</v>
      </c>
      <c r="B279" s="507" t="s">
        <v>344</v>
      </c>
      <c r="C279" s="507"/>
      <c r="D279" s="507"/>
      <c r="E279" s="510"/>
      <c r="F279" s="510"/>
      <c r="H279" s="24">
        <f>IF(E275="Statement 1",1,IF(E275="Statement 2",2,IF(E275="Statement 3",3,IF(E275="Statement 4",4,IF(E275="Statement 5",5,0)))))</f>
        <v>0</v>
      </c>
      <c r="I279" s="24">
        <f>F275</f>
        <v>0</v>
      </c>
      <c r="J279" s="24">
        <f>B280</f>
        <v>0</v>
      </c>
    </row>
    <row r="280" spans="1:10" ht="60" x14ac:dyDescent="0.25">
      <c r="A280" s="58" t="s">
        <v>204</v>
      </c>
      <c r="B280" s="563"/>
      <c r="C280" s="564"/>
      <c r="D280" s="564"/>
      <c r="E280" s="565"/>
      <c r="F280" s="566"/>
    </row>
    <row r="282" spans="1:10" ht="12" x14ac:dyDescent="0.25">
      <c r="A282" s="64" t="s">
        <v>307</v>
      </c>
      <c r="B282" s="603" t="s">
        <v>187</v>
      </c>
      <c r="C282" s="604"/>
      <c r="D282" s="604"/>
      <c r="E282" s="605"/>
      <c r="F282" s="606"/>
    </row>
    <row r="283" spans="1:10" ht="12" x14ac:dyDescent="0.25">
      <c r="A283" s="65" t="s">
        <v>345</v>
      </c>
      <c r="B283" s="607" t="s">
        <v>346</v>
      </c>
      <c r="C283" s="608"/>
      <c r="D283" s="608"/>
      <c r="E283" s="609"/>
      <c r="F283" s="610"/>
    </row>
    <row r="284" spans="1:10" ht="24.6" customHeight="1" x14ac:dyDescent="0.2">
      <c r="A284" s="81" t="s">
        <v>58</v>
      </c>
      <c r="B284" s="638" t="s">
        <v>347</v>
      </c>
      <c r="C284" s="639"/>
      <c r="D284" s="639"/>
      <c r="E284" s="609"/>
      <c r="F284" s="610"/>
    </row>
    <row r="285" spans="1:10" s="15" customFormat="1" ht="22.8" x14ac:dyDescent="0.25">
      <c r="A285" s="585" t="s">
        <v>198</v>
      </c>
      <c r="B285" s="586"/>
      <c r="C285" s="586"/>
      <c r="D285" s="587"/>
      <c r="E285" s="85" t="s">
        <v>199</v>
      </c>
      <c r="F285" s="85" t="s">
        <v>200</v>
      </c>
    </row>
    <row r="286" spans="1:10" s="15" customFormat="1" x14ac:dyDescent="0.25">
      <c r="A286" s="504" t="s">
        <v>348</v>
      </c>
      <c r="B286" s="505"/>
      <c r="C286" s="505"/>
      <c r="D286" s="505"/>
      <c r="E286" s="505"/>
      <c r="F286" s="506"/>
    </row>
    <row r="287" spans="1:10" ht="12" x14ac:dyDescent="0.2">
      <c r="A287" s="55">
        <v>1</v>
      </c>
      <c r="B287" s="511" t="s">
        <v>349</v>
      </c>
      <c r="C287" s="511"/>
      <c r="D287" s="511"/>
      <c r="E287" s="508"/>
      <c r="F287" s="508"/>
    </row>
    <row r="288" spans="1:10" ht="12" x14ac:dyDescent="0.2">
      <c r="A288" s="55">
        <v>2</v>
      </c>
      <c r="B288" s="507" t="s">
        <v>350</v>
      </c>
      <c r="C288" s="507"/>
      <c r="D288" s="507"/>
      <c r="E288" s="509"/>
      <c r="F288" s="509"/>
    </row>
    <row r="289" spans="1:10" ht="24" customHeight="1" x14ac:dyDescent="0.2">
      <c r="A289" s="55">
        <v>3</v>
      </c>
      <c r="B289" s="507" t="s">
        <v>351</v>
      </c>
      <c r="C289" s="507"/>
      <c r="D289" s="507"/>
      <c r="E289" s="509"/>
      <c r="F289" s="509"/>
    </row>
    <row r="290" spans="1:10" ht="23.1" customHeight="1" x14ac:dyDescent="0.2">
      <c r="A290" s="55">
        <v>4</v>
      </c>
      <c r="B290" s="507" t="s">
        <v>352</v>
      </c>
      <c r="C290" s="507"/>
      <c r="D290" s="507"/>
      <c r="E290" s="509"/>
      <c r="F290" s="509"/>
    </row>
    <row r="291" spans="1:10" ht="12" x14ac:dyDescent="0.2">
      <c r="A291" s="55">
        <v>5</v>
      </c>
      <c r="B291" s="507" t="s">
        <v>353</v>
      </c>
      <c r="C291" s="507"/>
      <c r="D291" s="507"/>
      <c r="E291" s="510"/>
      <c r="F291" s="510"/>
      <c r="H291" s="24">
        <f>IF(E287="Statement 1",1,IF(E287="Statement 2",2,IF(E287="Statement 3",3,IF(E287="Statement 4",4,IF(E287="Statement 5",5,0)))))</f>
        <v>0</v>
      </c>
      <c r="I291" s="24">
        <f>F287</f>
        <v>0</v>
      </c>
      <c r="J291" s="24">
        <f>B292</f>
        <v>0</v>
      </c>
    </row>
    <row r="292" spans="1:10" ht="60" x14ac:dyDescent="0.25">
      <c r="A292" s="58" t="s">
        <v>204</v>
      </c>
      <c r="B292" s="499"/>
      <c r="C292" s="500"/>
      <c r="D292" s="500"/>
      <c r="E292" s="495"/>
      <c r="F292" s="496"/>
    </row>
    <row r="293" spans="1:10" s="15" customFormat="1" ht="22.8" x14ac:dyDescent="0.25">
      <c r="A293" s="585" t="s">
        <v>198</v>
      </c>
      <c r="B293" s="586"/>
      <c r="C293" s="586"/>
      <c r="D293" s="587"/>
      <c r="E293" s="85" t="s">
        <v>199</v>
      </c>
      <c r="F293" s="85" t="s">
        <v>200</v>
      </c>
    </row>
    <row r="294" spans="1:10" s="15" customFormat="1" x14ac:dyDescent="0.25">
      <c r="A294" s="504" t="s">
        <v>354</v>
      </c>
      <c r="B294" s="505"/>
      <c r="C294" s="505"/>
      <c r="D294" s="505"/>
      <c r="E294" s="505"/>
      <c r="F294" s="506"/>
    </row>
    <row r="295" spans="1:10" ht="12" x14ac:dyDescent="0.2">
      <c r="A295" s="55">
        <v>1</v>
      </c>
      <c r="B295" s="511" t="s">
        <v>355</v>
      </c>
      <c r="C295" s="511"/>
      <c r="D295" s="511"/>
      <c r="E295" s="508"/>
      <c r="F295" s="508"/>
    </row>
    <row r="296" spans="1:10" ht="12" x14ac:dyDescent="0.2">
      <c r="A296" s="55">
        <v>2</v>
      </c>
      <c r="B296" s="507" t="s">
        <v>356</v>
      </c>
      <c r="C296" s="507"/>
      <c r="D296" s="507"/>
      <c r="E296" s="509"/>
      <c r="F296" s="509"/>
    </row>
    <row r="297" spans="1:10" ht="12" x14ac:dyDescent="0.2">
      <c r="A297" s="55">
        <v>3</v>
      </c>
      <c r="B297" s="507" t="s">
        <v>357</v>
      </c>
      <c r="C297" s="507"/>
      <c r="D297" s="507"/>
      <c r="E297" s="509"/>
      <c r="F297" s="509"/>
    </row>
    <row r="298" spans="1:10" ht="23.55" customHeight="1" x14ac:dyDescent="0.2">
      <c r="A298" s="55">
        <v>4</v>
      </c>
      <c r="B298" s="507" t="s">
        <v>358</v>
      </c>
      <c r="C298" s="507"/>
      <c r="D298" s="507"/>
      <c r="E298" s="509"/>
      <c r="F298" s="509"/>
    </row>
    <row r="299" spans="1:10" ht="12" x14ac:dyDescent="0.2">
      <c r="A299" s="55">
        <v>5</v>
      </c>
      <c r="B299" s="507" t="s">
        <v>359</v>
      </c>
      <c r="C299" s="507"/>
      <c r="D299" s="507"/>
      <c r="E299" s="510"/>
      <c r="F299" s="510"/>
      <c r="H299" s="24">
        <f>IF(E295="Statement 1",1,IF(E295="Statement 2",2,IF(E295="Statement 3",3,IF(E295="Statement 4",4,IF(E295="Statement 5",5,0)))))</f>
        <v>0</v>
      </c>
      <c r="I299" s="24">
        <f>F295</f>
        <v>0</v>
      </c>
      <c r="J299" s="24">
        <f>B300</f>
        <v>0</v>
      </c>
    </row>
    <row r="300" spans="1:10" ht="60" x14ac:dyDescent="0.25">
      <c r="A300" s="58" t="s">
        <v>204</v>
      </c>
      <c r="B300" s="499"/>
      <c r="C300" s="500"/>
      <c r="D300" s="500"/>
      <c r="E300" s="495"/>
      <c r="F300" s="496"/>
    </row>
    <row r="301" spans="1:10" s="15" customFormat="1" ht="22.8" x14ac:dyDescent="0.25">
      <c r="A301" s="585" t="s">
        <v>198</v>
      </c>
      <c r="B301" s="586"/>
      <c r="C301" s="586"/>
      <c r="D301" s="587"/>
      <c r="E301" s="85" t="s">
        <v>199</v>
      </c>
      <c r="F301" s="85" t="s">
        <v>200</v>
      </c>
    </row>
    <row r="302" spans="1:10" s="15" customFormat="1" x14ac:dyDescent="0.25">
      <c r="A302" s="504" t="s">
        <v>360</v>
      </c>
      <c r="B302" s="505"/>
      <c r="C302" s="505"/>
      <c r="D302" s="505"/>
      <c r="E302" s="505"/>
      <c r="F302" s="506"/>
    </row>
    <row r="303" spans="1:10" ht="12" x14ac:dyDescent="0.2">
      <c r="A303" s="55">
        <v>1</v>
      </c>
      <c r="B303" s="511" t="s">
        <v>361</v>
      </c>
      <c r="C303" s="511"/>
      <c r="D303" s="511"/>
      <c r="E303" s="508"/>
      <c r="F303" s="508"/>
    </row>
    <row r="304" spans="1:10" ht="12" x14ac:dyDescent="0.2">
      <c r="A304" s="55">
        <v>2</v>
      </c>
      <c r="B304" s="507" t="s">
        <v>362</v>
      </c>
      <c r="C304" s="507"/>
      <c r="D304" s="507"/>
      <c r="E304" s="509"/>
      <c r="F304" s="509"/>
    </row>
    <row r="305" spans="1:10" ht="12" x14ac:dyDescent="0.2">
      <c r="A305" s="55">
        <v>3</v>
      </c>
      <c r="B305" s="507" t="s">
        <v>363</v>
      </c>
      <c r="C305" s="507"/>
      <c r="D305" s="507"/>
      <c r="E305" s="509"/>
      <c r="F305" s="509"/>
    </row>
    <row r="306" spans="1:10" ht="12" x14ac:dyDescent="0.2">
      <c r="A306" s="55">
        <v>4</v>
      </c>
      <c r="B306" s="507" t="s">
        <v>364</v>
      </c>
      <c r="C306" s="507"/>
      <c r="D306" s="507"/>
      <c r="E306" s="509"/>
      <c r="F306" s="509"/>
    </row>
    <row r="307" spans="1:10" ht="12" x14ac:dyDescent="0.2">
      <c r="A307" s="55">
        <v>5</v>
      </c>
      <c r="B307" s="507" t="s">
        <v>365</v>
      </c>
      <c r="C307" s="507"/>
      <c r="D307" s="507"/>
      <c r="E307" s="510"/>
      <c r="F307" s="510"/>
      <c r="H307" s="24">
        <f>IF(E303="Statement 1",1,IF(E303="Statement 2",2,IF(E303="Statement 3",3,IF(E303="Statement 4",4,IF(E303="Statement 5",5,0)))))</f>
        <v>0</v>
      </c>
      <c r="I307" s="24">
        <f>F303</f>
        <v>0</v>
      </c>
      <c r="J307" s="24">
        <f>B308</f>
        <v>0</v>
      </c>
    </row>
    <row r="308" spans="1:10" ht="60" x14ac:dyDescent="0.25">
      <c r="A308" s="58" t="s">
        <v>204</v>
      </c>
      <c r="B308" s="499"/>
      <c r="C308" s="500"/>
      <c r="D308" s="500"/>
      <c r="E308" s="495"/>
      <c r="F308" s="496"/>
    </row>
    <row r="309" spans="1:10" s="15" customFormat="1" ht="22.8" x14ac:dyDescent="0.25">
      <c r="A309" s="585" t="s">
        <v>198</v>
      </c>
      <c r="B309" s="586"/>
      <c r="C309" s="586"/>
      <c r="D309" s="587"/>
      <c r="E309" s="85" t="s">
        <v>199</v>
      </c>
      <c r="F309" s="85" t="s">
        <v>200</v>
      </c>
    </row>
    <row r="310" spans="1:10" s="15" customFormat="1" x14ac:dyDescent="0.25">
      <c r="A310" s="504" t="s">
        <v>366</v>
      </c>
      <c r="B310" s="505"/>
      <c r="C310" s="505"/>
      <c r="D310" s="505"/>
      <c r="E310" s="505"/>
      <c r="F310" s="506"/>
    </row>
    <row r="311" spans="1:10" ht="12" x14ac:dyDescent="0.2">
      <c r="A311" s="55">
        <v>1</v>
      </c>
      <c r="B311" s="511" t="s">
        <v>367</v>
      </c>
      <c r="C311" s="511"/>
      <c r="D311" s="511"/>
      <c r="E311" s="508"/>
      <c r="F311" s="508"/>
    </row>
    <row r="312" spans="1:10" ht="12" x14ac:dyDescent="0.2">
      <c r="A312" s="55">
        <v>2</v>
      </c>
      <c r="B312" s="507" t="s">
        <v>368</v>
      </c>
      <c r="C312" s="507"/>
      <c r="D312" s="507"/>
      <c r="E312" s="509"/>
      <c r="F312" s="509"/>
    </row>
    <row r="313" spans="1:10" ht="22.05" customHeight="1" x14ac:dyDescent="0.2">
      <c r="A313" s="55">
        <v>3</v>
      </c>
      <c r="B313" s="507" t="s">
        <v>369</v>
      </c>
      <c r="C313" s="507"/>
      <c r="D313" s="507"/>
      <c r="E313" s="509"/>
      <c r="F313" s="509"/>
    </row>
    <row r="314" spans="1:10" ht="12" x14ac:dyDescent="0.2">
      <c r="A314" s="55">
        <v>4</v>
      </c>
      <c r="B314" s="507" t="s">
        <v>370</v>
      </c>
      <c r="C314" s="507"/>
      <c r="D314" s="507"/>
      <c r="E314" s="509"/>
      <c r="F314" s="509"/>
    </row>
    <row r="315" spans="1:10" ht="23.55" customHeight="1" x14ac:dyDescent="0.2">
      <c r="A315" s="55">
        <v>5</v>
      </c>
      <c r="B315" s="507" t="s">
        <v>371</v>
      </c>
      <c r="C315" s="507"/>
      <c r="D315" s="507"/>
      <c r="E315" s="510"/>
      <c r="F315" s="510"/>
      <c r="H315" s="24">
        <f>IF(E311="Statement 1",1,IF(E311="Statement 2",2,IF(E311="Statement 3",3,IF(E311="Statement 4",4,IF(E311="Statement 5",5,0)))))</f>
        <v>0</v>
      </c>
      <c r="I315" s="24">
        <f>F311</f>
        <v>0</v>
      </c>
      <c r="J315" s="24">
        <f>B316</f>
        <v>0</v>
      </c>
    </row>
    <row r="316" spans="1:10" ht="60" x14ac:dyDescent="0.25">
      <c r="A316" s="58" t="s">
        <v>204</v>
      </c>
      <c r="B316" s="613"/>
      <c r="C316" s="614"/>
      <c r="D316" s="614"/>
      <c r="E316" s="495"/>
      <c r="F316" s="496"/>
    </row>
    <row r="318" spans="1:10" ht="12" x14ac:dyDescent="0.25">
      <c r="A318" s="64" t="s">
        <v>307</v>
      </c>
      <c r="B318" s="603" t="s">
        <v>187</v>
      </c>
      <c r="C318" s="604"/>
      <c r="D318" s="604"/>
      <c r="E318" s="605"/>
      <c r="F318" s="606"/>
    </row>
    <row r="319" spans="1:10" ht="12" x14ac:dyDescent="0.25">
      <c r="A319" s="65" t="s">
        <v>372</v>
      </c>
      <c r="B319" s="607" t="s">
        <v>73</v>
      </c>
      <c r="C319" s="608"/>
      <c r="D319" s="608"/>
      <c r="E319" s="609"/>
      <c r="F319" s="610"/>
    </row>
    <row r="320" spans="1:10" ht="23.55" customHeight="1" x14ac:dyDescent="0.2">
      <c r="A320" s="81" t="s">
        <v>58</v>
      </c>
      <c r="B320" s="611" t="s">
        <v>373</v>
      </c>
      <c r="C320" s="612"/>
      <c r="D320" s="612"/>
      <c r="E320" s="609"/>
      <c r="F320" s="610"/>
    </row>
    <row r="321" spans="1:10" s="15" customFormat="1" ht="22.8" x14ac:dyDescent="0.25">
      <c r="A321" s="585" t="s">
        <v>198</v>
      </c>
      <c r="B321" s="586"/>
      <c r="C321" s="586"/>
      <c r="D321" s="587"/>
      <c r="E321" s="85" t="s">
        <v>199</v>
      </c>
      <c r="F321" s="85" t="s">
        <v>200</v>
      </c>
    </row>
    <row r="322" spans="1:10" s="15" customFormat="1" x14ac:dyDescent="0.25">
      <c r="A322" s="504" t="s">
        <v>374</v>
      </c>
      <c r="B322" s="505"/>
      <c r="C322" s="505"/>
      <c r="D322" s="505"/>
      <c r="E322" s="505"/>
      <c r="F322" s="506"/>
    </row>
    <row r="323" spans="1:10" ht="12" x14ac:dyDescent="0.2">
      <c r="A323" s="55">
        <v>1</v>
      </c>
      <c r="B323" s="511" t="s">
        <v>375</v>
      </c>
      <c r="C323" s="511"/>
      <c r="D323" s="511"/>
      <c r="E323" s="508"/>
      <c r="F323" s="508"/>
    </row>
    <row r="324" spans="1:10" ht="12" x14ac:dyDescent="0.2">
      <c r="A324" s="55">
        <v>2</v>
      </c>
      <c r="B324" s="507" t="s">
        <v>376</v>
      </c>
      <c r="C324" s="507"/>
      <c r="D324" s="507"/>
      <c r="E324" s="509"/>
      <c r="F324" s="509"/>
    </row>
    <row r="325" spans="1:10" ht="12" x14ac:dyDescent="0.2">
      <c r="A325" s="55">
        <v>3</v>
      </c>
      <c r="B325" s="507" t="s">
        <v>377</v>
      </c>
      <c r="C325" s="507"/>
      <c r="D325" s="507"/>
      <c r="E325" s="509"/>
      <c r="F325" s="509"/>
    </row>
    <row r="326" spans="1:10" ht="12" x14ac:dyDescent="0.2">
      <c r="A326" s="55">
        <v>4</v>
      </c>
      <c r="B326" s="507" t="s">
        <v>378</v>
      </c>
      <c r="C326" s="507"/>
      <c r="D326" s="507"/>
      <c r="E326" s="509"/>
      <c r="F326" s="509"/>
    </row>
    <row r="327" spans="1:10" ht="23.1" customHeight="1" x14ac:dyDescent="0.2">
      <c r="A327" s="55">
        <v>5</v>
      </c>
      <c r="B327" s="507" t="s">
        <v>379</v>
      </c>
      <c r="C327" s="507"/>
      <c r="D327" s="507"/>
      <c r="E327" s="510"/>
      <c r="F327" s="510"/>
      <c r="H327" s="24">
        <f>IF(E323="Statement 1",1,IF(E323="Statement 2",2,IF(E323="Statement 3",3,IF(E323="Statement 4",4,IF(E323="Statement 5",5,0)))))</f>
        <v>0</v>
      </c>
      <c r="I327" s="24">
        <f>F323</f>
        <v>0</v>
      </c>
      <c r="J327" s="24">
        <f>B328</f>
        <v>0</v>
      </c>
    </row>
    <row r="328" spans="1:10" ht="60" x14ac:dyDescent="0.25">
      <c r="A328" s="58" t="s">
        <v>204</v>
      </c>
      <c r="B328" s="499"/>
      <c r="C328" s="500"/>
      <c r="D328" s="500"/>
      <c r="E328" s="495"/>
      <c r="F328" s="496"/>
    </row>
    <row r="329" spans="1:10" s="15" customFormat="1" ht="22.8" x14ac:dyDescent="0.25">
      <c r="A329" s="585" t="s">
        <v>198</v>
      </c>
      <c r="B329" s="586"/>
      <c r="C329" s="586"/>
      <c r="D329" s="587"/>
      <c r="E329" s="85" t="s">
        <v>199</v>
      </c>
      <c r="F329" s="85" t="s">
        <v>200</v>
      </c>
    </row>
    <row r="330" spans="1:10" s="15" customFormat="1" x14ac:dyDescent="0.25">
      <c r="A330" s="504" t="s">
        <v>380</v>
      </c>
      <c r="B330" s="505"/>
      <c r="C330" s="505"/>
      <c r="D330" s="505"/>
      <c r="E330" s="505"/>
      <c r="F330" s="506"/>
    </row>
    <row r="331" spans="1:10" ht="12" x14ac:dyDescent="0.2">
      <c r="A331" s="55">
        <v>1</v>
      </c>
      <c r="B331" s="511" t="s">
        <v>381</v>
      </c>
      <c r="C331" s="511"/>
      <c r="D331" s="511"/>
      <c r="E331" s="508"/>
      <c r="F331" s="508"/>
    </row>
    <row r="332" spans="1:10" ht="12" x14ac:dyDescent="0.2">
      <c r="A332" s="55">
        <v>2</v>
      </c>
      <c r="B332" s="507" t="s">
        <v>382</v>
      </c>
      <c r="C332" s="507"/>
      <c r="D332" s="507"/>
      <c r="E332" s="509"/>
      <c r="F332" s="509"/>
    </row>
    <row r="333" spans="1:10" ht="23.1" customHeight="1" x14ac:dyDescent="0.2">
      <c r="A333" s="55">
        <v>3</v>
      </c>
      <c r="B333" s="507" t="s">
        <v>383</v>
      </c>
      <c r="C333" s="507"/>
      <c r="D333" s="507"/>
      <c r="E333" s="509"/>
      <c r="F333" s="509"/>
    </row>
    <row r="334" spans="1:10" ht="12" x14ac:dyDescent="0.2">
      <c r="A334" s="55">
        <v>4</v>
      </c>
      <c r="B334" s="507" t="s">
        <v>384</v>
      </c>
      <c r="C334" s="507"/>
      <c r="D334" s="507"/>
      <c r="E334" s="509"/>
      <c r="F334" s="509"/>
    </row>
    <row r="335" spans="1:10" ht="23.1" customHeight="1" x14ac:dyDescent="0.2">
      <c r="A335" s="55">
        <v>5</v>
      </c>
      <c r="B335" s="507" t="s">
        <v>385</v>
      </c>
      <c r="C335" s="507"/>
      <c r="D335" s="507"/>
      <c r="E335" s="510"/>
      <c r="F335" s="510"/>
      <c r="H335" s="24">
        <f>IF(E331="Statement 1",1,IF(E331="Statement 2",2,IF(E331="Statement 3",3,IF(E331="Statement 4",4,IF(E331="Statement 5",5,0)))))</f>
        <v>0</v>
      </c>
      <c r="I335" s="24">
        <f>F331</f>
        <v>0</v>
      </c>
      <c r="J335" s="24">
        <f>B336</f>
        <v>0</v>
      </c>
    </row>
    <row r="336" spans="1:10" ht="60" x14ac:dyDescent="0.25">
      <c r="A336" s="58" t="s">
        <v>204</v>
      </c>
      <c r="B336" s="499"/>
      <c r="C336" s="500"/>
      <c r="D336" s="500"/>
      <c r="E336" s="495"/>
      <c r="F336" s="496"/>
    </row>
    <row r="337" spans="1:10" x14ac:dyDescent="0.2">
      <c r="A337" s="59"/>
      <c r="B337" s="59"/>
      <c r="C337" s="59"/>
      <c r="D337" s="59"/>
      <c r="E337" s="60"/>
      <c r="F337" s="60"/>
    </row>
    <row r="338" spans="1:10" ht="12" x14ac:dyDescent="0.25">
      <c r="A338" s="526"/>
      <c r="B338" s="527"/>
      <c r="C338" s="527"/>
      <c r="D338" s="527"/>
      <c r="E338" s="527"/>
      <c r="F338" s="527"/>
    </row>
    <row r="340" spans="1:10" ht="12" x14ac:dyDescent="0.25">
      <c r="A340" s="66" t="s">
        <v>386</v>
      </c>
      <c r="B340" s="619" t="s">
        <v>743</v>
      </c>
      <c r="C340" s="620"/>
      <c r="D340" s="620"/>
      <c r="E340" s="621"/>
      <c r="F340" s="622"/>
    </row>
    <row r="341" spans="1:10" ht="12" x14ac:dyDescent="0.25">
      <c r="A341" s="67" t="s">
        <v>387</v>
      </c>
      <c r="B341" s="623" t="s">
        <v>175</v>
      </c>
      <c r="C341" s="624"/>
      <c r="D341" s="624"/>
      <c r="E341" s="625"/>
      <c r="F341" s="626"/>
    </row>
    <row r="342" spans="1:10" ht="25.5" customHeight="1" x14ac:dyDescent="0.2">
      <c r="A342" s="83" t="s">
        <v>58</v>
      </c>
      <c r="B342" s="627" t="s">
        <v>388</v>
      </c>
      <c r="C342" s="628"/>
      <c r="D342" s="628"/>
      <c r="E342" s="625"/>
      <c r="F342" s="626"/>
    </row>
    <row r="343" spans="1:10" s="15" customFormat="1" ht="22.8" x14ac:dyDescent="0.25">
      <c r="A343" s="585" t="s">
        <v>198</v>
      </c>
      <c r="B343" s="586"/>
      <c r="C343" s="586"/>
      <c r="D343" s="587"/>
      <c r="E343" s="85" t="s">
        <v>199</v>
      </c>
      <c r="F343" s="85" t="s">
        <v>200</v>
      </c>
    </row>
    <row r="344" spans="1:10" s="15" customFormat="1" x14ac:dyDescent="0.25">
      <c r="A344" s="504" t="s">
        <v>389</v>
      </c>
      <c r="B344" s="505"/>
      <c r="C344" s="505"/>
      <c r="D344" s="505"/>
      <c r="E344" s="505"/>
      <c r="F344" s="506"/>
    </row>
    <row r="345" spans="1:10" ht="12" x14ac:dyDescent="0.2">
      <c r="A345" s="55">
        <v>1</v>
      </c>
      <c r="B345" s="511" t="s">
        <v>390</v>
      </c>
      <c r="C345" s="511"/>
      <c r="D345" s="511"/>
      <c r="E345" s="508"/>
      <c r="F345" s="508"/>
    </row>
    <row r="346" spans="1:10" ht="12" x14ac:dyDescent="0.2">
      <c r="A346" s="55">
        <v>2</v>
      </c>
      <c r="B346" s="507" t="s">
        <v>391</v>
      </c>
      <c r="C346" s="507"/>
      <c r="D346" s="507"/>
      <c r="E346" s="509"/>
      <c r="F346" s="509"/>
    </row>
    <row r="347" spans="1:10" ht="12" x14ac:dyDescent="0.2">
      <c r="A347" s="55">
        <v>3</v>
      </c>
      <c r="B347" s="507" t="s">
        <v>392</v>
      </c>
      <c r="C347" s="507"/>
      <c r="D347" s="507"/>
      <c r="E347" s="509"/>
      <c r="F347" s="509"/>
    </row>
    <row r="348" spans="1:10" ht="23.1" customHeight="1" x14ac:dyDescent="0.2">
      <c r="A348" s="55">
        <v>4</v>
      </c>
      <c r="B348" s="507" t="s">
        <v>393</v>
      </c>
      <c r="C348" s="507"/>
      <c r="D348" s="507"/>
      <c r="E348" s="509"/>
      <c r="F348" s="509"/>
    </row>
    <row r="349" spans="1:10" ht="12" x14ac:dyDescent="0.2">
      <c r="A349" s="55">
        <v>5</v>
      </c>
      <c r="B349" s="507" t="s">
        <v>394</v>
      </c>
      <c r="C349" s="507"/>
      <c r="D349" s="507"/>
      <c r="E349" s="510"/>
      <c r="F349" s="510"/>
      <c r="H349" s="24">
        <f>IF(E345="Statement 1",1,IF(E345="Statement 2",2,IF(E345="Statement 3",3,IF(E345="Statement 4",4,IF(E345="Statement 5",5,0)))))</f>
        <v>0</v>
      </c>
      <c r="I349" s="24">
        <f>F345</f>
        <v>0</v>
      </c>
      <c r="J349" s="24">
        <f>B350</f>
        <v>0</v>
      </c>
    </row>
    <row r="350" spans="1:10" ht="60" x14ac:dyDescent="0.25">
      <c r="A350" s="58" t="s">
        <v>204</v>
      </c>
      <c r="B350" s="499"/>
      <c r="C350" s="500"/>
      <c r="D350" s="500"/>
      <c r="E350" s="495"/>
      <c r="F350" s="496"/>
    </row>
    <row r="351" spans="1:10" s="15" customFormat="1" ht="22.8" x14ac:dyDescent="0.25">
      <c r="A351" s="585" t="s">
        <v>198</v>
      </c>
      <c r="B351" s="586"/>
      <c r="C351" s="586"/>
      <c r="D351" s="587"/>
      <c r="E351" s="85" t="s">
        <v>199</v>
      </c>
      <c r="F351" s="85" t="s">
        <v>200</v>
      </c>
    </row>
    <row r="352" spans="1:10" s="15" customFormat="1" x14ac:dyDescent="0.25">
      <c r="A352" s="504" t="s">
        <v>395</v>
      </c>
      <c r="B352" s="505"/>
      <c r="C352" s="505"/>
      <c r="D352" s="505"/>
      <c r="E352" s="505"/>
      <c r="F352" s="506"/>
    </row>
    <row r="353" spans="1:10" ht="12" x14ac:dyDescent="0.2">
      <c r="A353" s="55">
        <v>1</v>
      </c>
      <c r="B353" s="511" t="s">
        <v>396</v>
      </c>
      <c r="C353" s="511"/>
      <c r="D353" s="511"/>
      <c r="E353" s="508"/>
      <c r="F353" s="508"/>
    </row>
    <row r="354" spans="1:10" ht="12" x14ac:dyDescent="0.2">
      <c r="A354" s="55">
        <v>2</v>
      </c>
      <c r="B354" s="507" t="s">
        <v>682</v>
      </c>
      <c r="C354" s="507"/>
      <c r="D354" s="507"/>
      <c r="E354" s="509"/>
      <c r="F354" s="509"/>
    </row>
    <row r="355" spans="1:10" ht="23.1" customHeight="1" x14ac:dyDescent="0.2">
      <c r="A355" s="55">
        <v>3</v>
      </c>
      <c r="B355" s="507" t="s">
        <v>397</v>
      </c>
      <c r="C355" s="507"/>
      <c r="D355" s="507"/>
      <c r="E355" s="509"/>
      <c r="F355" s="509"/>
    </row>
    <row r="356" spans="1:10" ht="12" x14ac:dyDescent="0.2">
      <c r="A356" s="55">
        <v>4</v>
      </c>
      <c r="B356" s="507" t="s">
        <v>398</v>
      </c>
      <c r="C356" s="507"/>
      <c r="D356" s="507"/>
      <c r="E356" s="509"/>
      <c r="F356" s="509"/>
    </row>
    <row r="357" spans="1:10" ht="24.6" customHeight="1" x14ac:dyDescent="0.2">
      <c r="A357" s="55">
        <v>5</v>
      </c>
      <c r="B357" s="507" t="s">
        <v>603</v>
      </c>
      <c r="C357" s="507"/>
      <c r="D357" s="507"/>
      <c r="E357" s="510"/>
      <c r="F357" s="510"/>
      <c r="H357" s="24">
        <f>IF(E353="Statement 1",1,IF(E353="Statement 2",2,IF(E353="Statement 3",3,IF(E353="Statement 4",4,IF(E353="Statement 5",5,0)))))</f>
        <v>0</v>
      </c>
      <c r="I357" s="24">
        <f>F353</f>
        <v>0</v>
      </c>
      <c r="J357" s="24">
        <f>B358</f>
        <v>0</v>
      </c>
    </row>
    <row r="358" spans="1:10" ht="60" x14ac:dyDescent="0.25">
      <c r="A358" s="58" t="s">
        <v>204</v>
      </c>
      <c r="B358" s="499"/>
      <c r="C358" s="500"/>
      <c r="D358" s="500"/>
      <c r="E358" s="495"/>
      <c r="F358" s="496"/>
    </row>
    <row r="359" spans="1:10" s="15" customFormat="1" ht="22.8" x14ac:dyDescent="0.25">
      <c r="A359" s="585" t="s">
        <v>198</v>
      </c>
      <c r="B359" s="586"/>
      <c r="C359" s="586"/>
      <c r="D359" s="587"/>
      <c r="E359" s="85" t="s">
        <v>199</v>
      </c>
      <c r="F359" s="85" t="s">
        <v>200</v>
      </c>
    </row>
    <row r="360" spans="1:10" s="15" customFormat="1" x14ac:dyDescent="0.25">
      <c r="A360" s="504" t="s">
        <v>399</v>
      </c>
      <c r="B360" s="505"/>
      <c r="C360" s="505"/>
      <c r="D360" s="505"/>
      <c r="E360" s="505"/>
      <c r="F360" s="506"/>
    </row>
    <row r="361" spans="1:10" ht="12" x14ac:dyDescent="0.2">
      <c r="A361" s="55">
        <v>1</v>
      </c>
      <c r="B361" s="511" t="s">
        <v>607</v>
      </c>
      <c r="C361" s="511"/>
      <c r="D361" s="511"/>
      <c r="E361" s="508"/>
      <c r="F361" s="508"/>
    </row>
    <row r="362" spans="1:10" ht="23.1" customHeight="1" x14ac:dyDescent="0.2">
      <c r="A362" s="55">
        <v>2</v>
      </c>
      <c r="B362" s="507" t="s">
        <v>400</v>
      </c>
      <c r="C362" s="507"/>
      <c r="D362" s="507"/>
      <c r="E362" s="509"/>
      <c r="F362" s="509"/>
    </row>
    <row r="363" spans="1:10" ht="12" x14ac:dyDescent="0.2">
      <c r="A363" s="55">
        <v>3</v>
      </c>
      <c r="B363" s="507" t="s">
        <v>606</v>
      </c>
      <c r="C363" s="507"/>
      <c r="D363" s="507"/>
      <c r="E363" s="509"/>
      <c r="F363" s="509"/>
    </row>
    <row r="364" spans="1:10" ht="23.1" customHeight="1" x14ac:dyDescent="0.2">
      <c r="A364" s="55">
        <v>4</v>
      </c>
      <c r="B364" s="507" t="s">
        <v>401</v>
      </c>
      <c r="C364" s="507"/>
      <c r="D364" s="507"/>
      <c r="E364" s="509"/>
      <c r="F364" s="509"/>
    </row>
    <row r="365" spans="1:10" ht="12" x14ac:dyDescent="0.2">
      <c r="A365" s="55">
        <v>5</v>
      </c>
      <c r="B365" s="507" t="s">
        <v>402</v>
      </c>
      <c r="C365" s="507"/>
      <c r="D365" s="507"/>
      <c r="E365" s="510"/>
      <c r="F365" s="510"/>
      <c r="H365" s="24">
        <f>IF(E361="Statement 1",1,IF(E361="Statement 2",2,IF(E361="Statement 3",3,IF(E361="Statement 4",4,IF(E361="Statement 5",5,0)))))</f>
        <v>0</v>
      </c>
      <c r="I365" s="24">
        <f>F361</f>
        <v>0</v>
      </c>
      <c r="J365" s="24">
        <f>B366</f>
        <v>0</v>
      </c>
    </row>
    <row r="366" spans="1:10" ht="60" x14ac:dyDescent="0.25">
      <c r="A366" s="58" t="s">
        <v>204</v>
      </c>
      <c r="B366" s="499"/>
      <c r="C366" s="500"/>
      <c r="D366" s="500"/>
      <c r="E366" s="495"/>
      <c r="F366" s="496"/>
    </row>
    <row r="367" spans="1:10" x14ac:dyDescent="0.2">
      <c r="A367" s="59"/>
      <c r="B367" s="59"/>
      <c r="C367" s="59"/>
      <c r="D367" s="59"/>
      <c r="E367" s="60"/>
      <c r="F367" s="60"/>
    </row>
    <row r="368" spans="1:10" ht="12" x14ac:dyDescent="0.25">
      <c r="A368" s="66" t="s">
        <v>386</v>
      </c>
      <c r="B368" s="619" t="s">
        <v>743</v>
      </c>
      <c r="C368" s="620"/>
      <c r="D368" s="620"/>
      <c r="E368" s="621"/>
      <c r="F368" s="622"/>
    </row>
    <row r="369" spans="1:10" ht="12" x14ac:dyDescent="0.25">
      <c r="A369" s="84" t="s">
        <v>403</v>
      </c>
      <c r="B369" s="623" t="s">
        <v>404</v>
      </c>
      <c r="C369" s="624"/>
      <c r="D369" s="624"/>
      <c r="E369" s="625"/>
      <c r="F369" s="626"/>
    </row>
    <row r="370" spans="1:10" ht="24.6" customHeight="1" x14ac:dyDescent="0.2">
      <c r="A370" s="83" t="s">
        <v>58</v>
      </c>
      <c r="B370" s="627" t="s">
        <v>74</v>
      </c>
      <c r="C370" s="628"/>
      <c r="D370" s="628"/>
      <c r="E370" s="625"/>
      <c r="F370" s="626"/>
    </row>
    <row r="371" spans="1:10" s="15" customFormat="1" ht="22.8" x14ac:dyDescent="0.25">
      <c r="A371" s="501" t="s">
        <v>198</v>
      </c>
      <c r="B371" s="502"/>
      <c r="C371" s="502"/>
      <c r="D371" s="503"/>
      <c r="E371" s="90" t="s">
        <v>199</v>
      </c>
      <c r="F371" s="90" t="s">
        <v>200</v>
      </c>
    </row>
    <row r="372" spans="1:10" s="15" customFormat="1" x14ac:dyDescent="0.25">
      <c r="A372" s="504" t="s">
        <v>672</v>
      </c>
      <c r="B372" s="505"/>
      <c r="C372" s="505"/>
      <c r="D372" s="505"/>
      <c r="E372" s="505"/>
      <c r="F372" s="506"/>
    </row>
    <row r="373" spans="1:10" ht="12" x14ac:dyDescent="0.2">
      <c r="A373" s="55">
        <v>1</v>
      </c>
      <c r="B373" s="507" t="s">
        <v>845</v>
      </c>
      <c r="C373" s="507"/>
      <c r="D373" s="507"/>
      <c r="E373" s="508"/>
      <c r="F373" s="508"/>
    </row>
    <row r="374" spans="1:10" ht="23.1" customHeight="1" x14ac:dyDescent="0.2">
      <c r="A374" s="55">
        <v>2</v>
      </c>
      <c r="B374" s="507" t="s">
        <v>405</v>
      </c>
      <c r="C374" s="507"/>
      <c r="D374" s="507"/>
      <c r="E374" s="509"/>
      <c r="F374" s="509"/>
    </row>
    <row r="375" spans="1:10" ht="12" x14ac:dyDescent="0.2">
      <c r="A375" s="55">
        <v>3</v>
      </c>
      <c r="B375" s="507" t="s">
        <v>406</v>
      </c>
      <c r="C375" s="507"/>
      <c r="D375" s="507"/>
      <c r="E375" s="509"/>
      <c r="F375" s="509"/>
    </row>
    <row r="376" spans="1:10" ht="23.1" customHeight="1" x14ac:dyDescent="0.2">
      <c r="A376" s="55">
        <v>4</v>
      </c>
      <c r="B376" s="507" t="s">
        <v>407</v>
      </c>
      <c r="C376" s="507"/>
      <c r="D376" s="507"/>
      <c r="E376" s="509"/>
      <c r="F376" s="509"/>
    </row>
    <row r="377" spans="1:10" ht="24" customHeight="1" x14ac:dyDescent="0.2">
      <c r="A377" s="55">
        <v>5</v>
      </c>
      <c r="B377" s="507" t="s">
        <v>408</v>
      </c>
      <c r="C377" s="507"/>
      <c r="D377" s="507"/>
      <c r="E377" s="510"/>
      <c r="F377" s="510"/>
      <c r="H377" s="24">
        <f>IF(E373="Statement 1",1,IF(E373="Statement 2",2,IF(E373="Statement 3",3,IF(E373="Statement 4",4,IF(E373="Statement 5",5,0)))))</f>
        <v>0</v>
      </c>
      <c r="I377" s="24">
        <f>F373</f>
        <v>0</v>
      </c>
      <c r="J377" s="24">
        <f>B378</f>
        <v>0</v>
      </c>
    </row>
    <row r="378" spans="1:10" ht="60" x14ac:dyDescent="0.25">
      <c r="A378" s="58" t="s">
        <v>204</v>
      </c>
      <c r="B378" s="499"/>
      <c r="C378" s="500"/>
      <c r="D378" s="500"/>
      <c r="E378" s="495"/>
      <c r="F378" s="496"/>
    </row>
    <row r="379" spans="1:10" s="15" customFormat="1" ht="22.8" x14ac:dyDescent="0.25">
      <c r="A379" s="501" t="s">
        <v>198</v>
      </c>
      <c r="B379" s="502"/>
      <c r="C379" s="502"/>
      <c r="D379" s="503"/>
      <c r="E379" s="90" t="s">
        <v>199</v>
      </c>
      <c r="F379" s="90" t="s">
        <v>200</v>
      </c>
    </row>
    <row r="380" spans="1:10" s="15" customFormat="1" ht="15.6" customHeight="1" x14ac:dyDescent="0.25">
      <c r="A380" s="583" t="s">
        <v>846</v>
      </c>
      <c r="B380" s="505"/>
      <c r="C380" s="505"/>
      <c r="D380" s="505"/>
      <c r="E380" s="505"/>
      <c r="F380" s="506"/>
    </row>
    <row r="381" spans="1:10" ht="12" x14ac:dyDescent="0.2">
      <c r="A381" s="55">
        <v>1</v>
      </c>
      <c r="B381" s="511" t="s">
        <v>409</v>
      </c>
      <c r="C381" s="511"/>
      <c r="D381" s="511"/>
      <c r="E381" s="508"/>
      <c r="F381" s="508"/>
    </row>
    <row r="382" spans="1:10" ht="12" x14ac:dyDescent="0.2">
      <c r="A382" s="55">
        <v>2</v>
      </c>
      <c r="B382" s="507" t="s">
        <v>410</v>
      </c>
      <c r="C382" s="507"/>
      <c r="D382" s="507"/>
      <c r="E382" s="509"/>
      <c r="F382" s="509"/>
    </row>
    <row r="383" spans="1:10" ht="12" x14ac:dyDescent="0.2">
      <c r="A383" s="55">
        <v>3</v>
      </c>
      <c r="B383" s="507" t="s">
        <v>411</v>
      </c>
      <c r="C383" s="507"/>
      <c r="D383" s="507"/>
      <c r="E383" s="509"/>
      <c r="F383" s="509"/>
    </row>
    <row r="384" spans="1:10" ht="12" x14ac:dyDescent="0.2">
      <c r="A384" s="55">
        <v>4</v>
      </c>
      <c r="B384" s="507" t="s">
        <v>412</v>
      </c>
      <c r="C384" s="507"/>
      <c r="D384" s="507"/>
      <c r="E384" s="509"/>
      <c r="F384" s="509"/>
    </row>
    <row r="385" spans="1:10" ht="23.55" customHeight="1" x14ac:dyDescent="0.2">
      <c r="A385" s="55">
        <v>5</v>
      </c>
      <c r="B385" s="507" t="s">
        <v>413</v>
      </c>
      <c r="C385" s="507"/>
      <c r="D385" s="507"/>
      <c r="E385" s="510"/>
      <c r="F385" s="510"/>
      <c r="H385" s="24">
        <f>IF(E381="Statement 1",1,IF(E381="Statement 2",2,IF(E381="Statement 3",3,IF(E381="Statement 4",4,IF(E381="Statement 5",5,0)))))</f>
        <v>0</v>
      </c>
      <c r="I385" s="24">
        <f>F381</f>
        <v>0</v>
      </c>
      <c r="J385" s="24">
        <f>B386</f>
        <v>0</v>
      </c>
    </row>
    <row r="386" spans="1:10" ht="60" x14ac:dyDescent="0.25">
      <c r="A386" s="58" t="s">
        <v>204</v>
      </c>
      <c r="B386" s="493"/>
      <c r="C386" s="494"/>
      <c r="D386" s="494"/>
      <c r="E386" s="495"/>
      <c r="F386" s="496"/>
    </row>
    <row r="387" spans="1:10" s="15" customFormat="1" ht="22.8" x14ac:dyDescent="0.25">
      <c r="A387" s="501" t="s">
        <v>198</v>
      </c>
      <c r="B387" s="502"/>
      <c r="C387" s="502"/>
      <c r="D387" s="503"/>
      <c r="E387" s="90" t="s">
        <v>199</v>
      </c>
      <c r="F387" s="90" t="s">
        <v>200</v>
      </c>
    </row>
    <row r="388" spans="1:10" s="15" customFormat="1" x14ac:dyDescent="0.25">
      <c r="A388" s="504" t="s">
        <v>673</v>
      </c>
      <c r="B388" s="505"/>
      <c r="C388" s="505"/>
      <c r="D388" s="505"/>
      <c r="E388" s="505"/>
      <c r="F388" s="506"/>
    </row>
    <row r="389" spans="1:10" ht="12" x14ac:dyDescent="0.2">
      <c r="A389" s="55">
        <v>1</v>
      </c>
      <c r="B389" s="507" t="s">
        <v>847</v>
      </c>
      <c r="C389" s="507"/>
      <c r="D389" s="507"/>
      <c r="E389" s="508"/>
      <c r="F389" s="508"/>
    </row>
    <row r="390" spans="1:10" ht="23.55" customHeight="1" x14ac:dyDescent="0.2">
      <c r="A390" s="55">
        <v>2</v>
      </c>
      <c r="B390" s="507" t="s">
        <v>414</v>
      </c>
      <c r="C390" s="507"/>
      <c r="D390" s="507"/>
      <c r="E390" s="509"/>
      <c r="F390" s="509"/>
    </row>
    <row r="391" spans="1:10" ht="12" x14ac:dyDescent="0.2">
      <c r="A391" s="55">
        <v>3</v>
      </c>
      <c r="B391" s="507" t="s">
        <v>415</v>
      </c>
      <c r="C391" s="507"/>
      <c r="D391" s="507"/>
      <c r="E391" s="509"/>
      <c r="F391" s="509"/>
    </row>
    <row r="392" spans="1:10" ht="12" x14ac:dyDescent="0.2">
      <c r="A392" s="55">
        <v>4</v>
      </c>
      <c r="B392" s="507" t="s">
        <v>416</v>
      </c>
      <c r="C392" s="507"/>
      <c r="D392" s="507"/>
      <c r="E392" s="509"/>
      <c r="F392" s="509"/>
    </row>
    <row r="393" spans="1:10" ht="12" x14ac:dyDescent="0.2">
      <c r="A393" s="55">
        <v>5</v>
      </c>
      <c r="B393" s="507" t="s">
        <v>417</v>
      </c>
      <c r="C393" s="507"/>
      <c r="D393" s="507"/>
      <c r="E393" s="510"/>
      <c r="F393" s="510"/>
      <c r="H393" s="24">
        <f>IF(E389="Statement 1",1,IF(E389="Statement 2",2,IF(E389="Statement 3",3,IF(E389="Statement 4",4,IF(E389="Statement 5",5,0)))))</f>
        <v>0</v>
      </c>
      <c r="I393" s="24">
        <f>F389</f>
        <v>0</v>
      </c>
      <c r="J393" s="24">
        <f>B394</f>
        <v>0</v>
      </c>
    </row>
    <row r="394" spans="1:10" ht="60" x14ac:dyDescent="0.25">
      <c r="A394" s="58" t="s">
        <v>204</v>
      </c>
      <c r="B394" s="499"/>
      <c r="C394" s="500"/>
      <c r="D394" s="500"/>
      <c r="E394" s="495"/>
      <c r="F394" s="496"/>
    </row>
    <row r="395" spans="1:10" s="15" customFormat="1" ht="22.8" x14ac:dyDescent="0.25">
      <c r="A395" s="501" t="s">
        <v>198</v>
      </c>
      <c r="B395" s="502"/>
      <c r="C395" s="502"/>
      <c r="D395" s="503"/>
      <c r="E395" s="90" t="s">
        <v>199</v>
      </c>
      <c r="F395" s="90" t="s">
        <v>200</v>
      </c>
    </row>
    <row r="396" spans="1:10" s="15" customFormat="1" x14ac:dyDescent="0.25">
      <c r="A396" s="504" t="s">
        <v>549</v>
      </c>
      <c r="B396" s="505"/>
      <c r="C396" s="505"/>
      <c r="D396" s="505"/>
      <c r="E396" s="505"/>
      <c r="F396" s="506"/>
    </row>
    <row r="397" spans="1:10" ht="12" x14ac:dyDescent="0.2">
      <c r="A397" s="55">
        <v>1</v>
      </c>
      <c r="B397" s="507" t="s">
        <v>849</v>
      </c>
      <c r="C397" s="507"/>
      <c r="D397" s="507"/>
      <c r="E397" s="508"/>
      <c r="F397" s="508"/>
    </row>
    <row r="398" spans="1:10" ht="12" x14ac:dyDescent="0.2">
      <c r="A398" s="55">
        <v>2</v>
      </c>
      <c r="B398" s="507" t="s">
        <v>418</v>
      </c>
      <c r="C398" s="507"/>
      <c r="D398" s="507"/>
      <c r="E398" s="509"/>
      <c r="F398" s="509"/>
    </row>
    <row r="399" spans="1:10" ht="12" x14ac:dyDescent="0.2">
      <c r="A399" s="55">
        <v>3</v>
      </c>
      <c r="B399" s="507" t="s">
        <v>419</v>
      </c>
      <c r="C399" s="507"/>
      <c r="D399" s="507"/>
      <c r="E399" s="509"/>
      <c r="F399" s="509"/>
    </row>
    <row r="400" spans="1:10" ht="23.55" customHeight="1" x14ac:dyDescent="0.2">
      <c r="A400" s="55">
        <v>4</v>
      </c>
      <c r="B400" s="507" t="s">
        <v>420</v>
      </c>
      <c r="C400" s="507"/>
      <c r="D400" s="507"/>
      <c r="E400" s="509"/>
      <c r="F400" s="509"/>
    </row>
    <row r="401" spans="1:10" ht="12" x14ac:dyDescent="0.2">
      <c r="A401" s="55">
        <v>5</v>
      </c>
      <c r="B401" s="507" t="s">
        <v>421</v>
      </c>
      <c r="C401" s="507"/>
      <c r="D401" s="507"/>
      <c r="E401" s="510"/>
      <c r="F401" s="510"/>
      <c r="H401" s="24">
        <f>IF(E397="Statement 1",1,IF(E397="Statement 2",2,IF(E397="Statement 3",3,IF(E397="Statement 4",4,IF(E397="Statement 5",5,0)))))</f>
        <v>0</v>
      </c>
      <c r="I401" s="24">
        <f>F397</f>
        <v>0</v>
      </c>
      <c r="J401" s="24">
        <f>B402</f>
        <v>0</v>
      </c>
    </row>
    <row r="402" spans="1:10" ht="60" x14ac:dyDescent="0.25">
      <c r="A402" s="58" t="s">
        <v>204</v>
      </c>
      <c r="B402" s="493"/>
      <c r="C402" s="494"/>
      <c r="D402" s="494"/>
      <c r="E402" s="495"/>
      <c r="F402" s="496"/>
    </row>
    <row r="403" spans="1:10" s="15" customFormat="1" ht="22.8" x14ac:dyDescent="0.25">
      <c r="A403" s="501" t="s">
        <v>198</v>
      </c>
      <c r="B403" s="502"/>
      <c r="C403" s="502"/>
      <c r="D403" s="503"/>
      <c r="E403" s="92" t="s">
        <v>199</v>
      </c>
      <c r="F403" s="92" t="s">
        <v>200</v>
      </c>
    </row>
    <row r="404" spans="1:10" s="15" customFormat="1" ht="16.5" customHeight="1" x14ac:dyDescent="0.25">
      <c r="A404" s="504" t="s">
        <v>422</v>
      </c>
      <c r="B404" s="505"/>
      <c r="C404" s="505"/>
      <c r="D404" s="505"/>
      <c r="E404" s="505"/>
      <c r="F404" s="506"/>
    </row>
    <row r="405" spans="1:10" ht="12" x14ac:dyDescent="0.2">
      <c r="A405" s="55">
        <v>1</v>
      </c>
      <c r="B405" s="507" t="s">
        <v>848</v>
      </c>
      <c r="C405" s="507"/>
      <c r="D405" s="507"/>
      <c r="E405" s="508"/>
      <c r="F405" s="508"/>
    </row>
    <row r="406" spans="1:10" ht="12" x14ac:dyDescent="0.2">
      <c r="A406" s="55">
        <v>2</v>
      </c>
      <c r="B406" s="507" t="s">
        <v>423</v>
      </c>
      <c r="C406" s="507"/>
      <c r="D406" s="507"/>
      <c r="E406" s="509"/>
      <c r="F406" s="509"/>
    </row>
    <row r="407" spans="1:10" ht="22.5" customHeight="1" x14ac:dyDescent="0.2">
      <c r="A407" s="55">
        <v>3</v>
      </c>
      <c r="B407" s="507" t="s">
        <v>424</v>
      </c>
      <c r="C407" s="507"/>
      <c r="D407" s="507"/>
      <c r="E407" s="509"/>
      <c r="F407" s="509"/>
    </row>
    <row r="408" spans="1:10" ht="23.1" customHeight="1" x14ac:dyDescent="0.2">
      <c r="A408" s="55">
        <v>4</v>
      </c>
      <c r="B408" s="507" t="s">
        <v>425</v>
      </c>
      <c r="C408" s="507"/>
      <c r="D408" s="507"/>
      <c r="E408" s="509"/>
      <c r="F408" s="509"/>
    </row>
    <row r="409" spans="1:10" ht="24" customHeight="1" x14ac:dyDescent="0.2">
      <c r="A409" s="55">
        <v>5</v>
      </c>
      <c r="B409" s="507" t="s">
        <v>426</v>
      </c>
      <c r="C409" s="507"/>
      <c r="D409" s="507"/>
      <c r="E409" s="510"/>
      <c r="F409" s="510"/>
      <c r="H409" s="24">
        <f>IF(E405="Statement 1",1,IF(E405="Statement 2",2,IF(E405="Statement 3",3,IF(E405="Statement 4",4,IF(E405="Statement 5",5,0)))))</f>
        <v>0</v>
      </c>
      <c r="I409" s="24">
        <f>F405</f>
        <v>0</v>
      </c>
      <c r="J409" s="24">
        <f>B410</f>
        <v>0</v>
      </c>
    </row>
    <row r="410" spans="1:10" ht="60" x14ac:dyDescent="0.25">
      <c r="A410" s="58" t="s">
        <v>204</v>
      </c>
      <c r="B410" s="493"/>
      <c r="C410" s="494"/>
      <c r="D410" s="494"/>
      <c r="E410" s="495"/>
      <c r="F410" s="496"/>
    </row>
    <row r="411" spans="1:10" x14ac:dyDescent="0.2">
      <c r="A411" s="41"/>
      <c r="B411" s="40"/>
      <c r="C411" s="40"/>
      <c r="D411" s="40"/>
      <c r="E411" s="60"/>
      <c r="F411" s="60"/>
    </row>
    <row r="412" spans="1:10" ht="12" x14ac:dyDescent="0.25">
      <c r="A412" s="66" t="s">
        <v>386</v>
      </c>
      <c r="B412" s="619" t="s">
        <v>743</v>
      </c>
      <c r="C412" s="620"/>
      <c r="D412" s="620"/>
      <c r="E412" s="621"/>
      <c r="F412" s="622"/>
    </row>
    <row r="413" spans="1:10" ht="12" x14ac:dyDescent="0.25">
      <c r="A413" s="84" t="s">
        <v>963</v>
      </c>
      <c r="B413" s="623" t="s">
        <v>964</v>
      </c>
      <c r="C413" s="624"/>
      <c r="D413" s="624"/>
      <c r="E413" s="625"/>
      <c r="F413" s="626"/>
    </row>
    <row r="414" spans="1:10" x14ac:dyDescent="0.2">
      <c r="A414" s="83" t="s">
        <v>58</v>
      </c>
      <c r="B414" s="627" t="s">
        <v>1030</v>
      </c>
      <c r="C414" s="628"/>
      <c r="D414" s="628"/>
      <c r="E414" s="625"/>
      <c r="F414" s="626"/>
    </row>
    <row r="415" spans="1:10" ht="22.8" x14ac:dyDescent="0.2">
      <c r="A415" s="501" t="s">
        <v>198</v>
      </c>
      <c r="B415" s="502"/>
      <c r="C415" s="502"/>
      <c r="D415" s="503"/>
      <c r="E415" s="90" t="s">
        <v>199</v>
      </c>
      <c r="F415" s="90" t="s">
        <v>200</v>
      </c>
      <c r="G415" s="15"/>
      <c r="H415" s="15"/>
      <c r="I415" s="15"/>
      <c r="J415" s="15"/>
    </row>
    <row r="416" spans="1:10" ht="24" customHeight="1" x14ac:dyDescent="0.2">
      <c r="A416" s="504" t="s">
        <v>965</v>
      </c>
      <c r="B416" s="505"/>
      <c r="C416" s="505"/>
      <c r="D416" s="505"/>
      <c r="E416" s="505"/>
      <c r="F416" s="506"/>
      <c r="G416" s="15"/>
      <c r="H416" s="15"/>
      <c r="I416" s="15"/>
      <c r="J416" s="15"/>
    </row>
    <row r="417" spans="1:10" s="15" customFormat="1" ht="11.55" customHeight="1" x14ac:dyDescent="0.2">
      <c r="A417" s="55">
        <v>1</v>
      </c>
      <c r="B417" s="507" t="s">
        <v>966</v>
      </c>
      <c r="C417" s="507"/>
      <c r="D417" s="507"/>
      <c r="E417" s="508"/>
      <c r="F417" s="508"/>
      <c r="G417" s="24"/>
      <c r="H417" s="24"/>
      <c r="I417" s="24"/>
      <c r="J417" s="24"/>
    </row>
    <row r="418" spans="1:10" s="15" customFormat="1" ht="12" x14ac:dyDescent="0.2">
      <c r="A418" s="55">
        <v>2</v>
      </c>
      <c r="B418" s="507" t="s">
        <v>967</v>
      </c>
      <c r="C418" s="507"/>
      <c r="D418" s="507"/>
      <c r="E418" s="509"/>
      <c r="F418" s="509"/>
      <c r="G418" s="24"/>
      <c r="H418" s="24"/>
      <c r="I418" s="24"/>
      <c r="J418" s="24"/>
    </row>
    <row r="419" spans="1:10" ht="23.55" customHeight="1" x14ac:dyDescent="0.2">
      <c r="A419" s="55">
        <v>3</v>
      </c>
      <c r="B419" s="507" t="s">
        <v>968</v>
      </c>
      <c r="C419" s="507"/>
      <c r="D419" s="507"/>
      <c r="E419" s="509"/>
      <c r="F419" s="509"/>
    </row>
    <row r="420" spans="1:10" ht="23.55" customHeight="1" x14ac:dyDescent="0.2">
      <c r="A420" s="55">
        <v>4</v>
      </c>
      <c r="B420" s="507" t="s">
        <v>969</v>
      </c>
      <c r="C420" s="507"/>
      <c r="D420" s="507"/>
      <c r="E420" s="509"/>
      <c r="F420" s="509"/>
    </row>
    <row r="421" spans="1:10" ht="23.55" customHeight="1" x14ac:dyDescent="0.2">
      <c r="A421" s="55">
        <v>5</v>
      </c>
      <c r="B421" s="507" t="s">
        <v>970</v>
      </c>
      <c r="C421" s="507"/>
      <c r="D421" s="507"/>
      <c r="E421" s="510"/>
      <c r="F421" s="510"/>
      <c r="H421" s="24">
        <f>IF(E417="Statement 1",1,IF(E417="Statement 2",2,IF(E417="Statement 3",3,IF(E417="Statement 4",4,IF(E417="Statement 5",5,0)))))</f>
        <v>0</v>
      </c>
      <c r="I421" s="24">
        <f>F417</f>
        <v>0</v>
      </c>
      <c r="J421" s="24">
        <f>B422</f>
        <v>0</v>
      </c>
    </row>
    <row r="422" spans="1:10" ht="57.6" customHeight="1" x14ac:dyDescent="0.25">
      <c r="A422" s="58" t="s">
        <v>204</v>
      </c>
      <c r="B422" s="499"/>
      <c r="C422" s="500"/>
      <c r="D422" s="500"/>
      <c r="E422" s="495"/>
      <c r="F422" s="496"/>
    </row>
    <row r="423" spans="1:10" ht="26.55" customHeight="1" x14ac:dyDescent="0.2">
      <c r="A423" s="501" t="s">
        <v>198</v>
      </c>
      <c r="B423" s="502"/>
      <c r="C423" s="502"/>
      <c r="D423" s="503"/>
      <c r="E423" s="90" t="s">
        <v>199</v>
      </c>
      <c r="F423" s="90" t="s">
        <v>200</v>
      </c>
      <c r="G423" s="15"/>
      <c r="H423" s="15"/>
      <c r="I423" s="15"/>
      <c r="J423" s="15"/>
    </row>
    <row r="424" spans="1:10" x14ac:dyDescent="0.2">
      <c r="A424" s="629" t="s">
        <v>971</v>
      </c>
      <c r="B424" s="630"/>
      <c r="C424" s="630"/>
      <c r="D424" s="630"/>
      <c r="E424" s="630"/>
      <c r="F424" s="631"/>
      <c r="G424" s="15"/>
      <c r="H424" s="15"/>
      <c r="I424" s="15"/>
      <c r="J424" s="15"/>
    </row>
    <row r="425" spans="1:10" s="15" customFormat="1" ht="12" x14ac:dyDescent="0.2">
      <c r="A425" s="55">
        <v>1</v>
      </c>
      <c r="B425" s="511" t="s">
        <v>972</v>
      </c>
      <c r="C425" s="511"/>
      <c r="D425" s="511"/>
      <c r="E425" s="508"/>
      <c r="F425" s="508"/>
      <c r="G425" s="24"/>
      <c r="H425" s="24"/>
      <c r="I425" s="24"/>
      <c r="J425" s="24"/>
    </row>
    <row r="426" spans="1:10" s="15" customFormat="1" ht="12" x14ac:dyDescent="0.2">
      <c r="A426" s="55">
        <v>2</v>
      </c>
      <c r="B426" s="507" t="s">
        <v>973</v>
      </c>
      <c r="C426" s="507"/>
      <c r="D426" s="507"/>
      <c r="E426" s="509"/>
      <c r="F426" s="509"/>
      <c r="G426" s="24"/>
      <c r="H426" s="24"/>
      <c r="I426" s="24"/>
      <c r="J426" s="24"/>
    </row>
    <row r="427" spans="1:10" ht="23.55" customHeight="1" x14ac:dyDescent="0.2">
      <c r="A427" s="55">
        <v>3</v>
      </c>
      <c r="B427" s="507" t="s">
        <v>974</v>
      </c>
      <c r="C427" s="507"/>
      <c r="D427" s="507"/>
      <c r="E427" s="509"/>
      <c r="F427" s="509"/>
    </row>
    <row r="428" spans="1:10" ht="23.55" customHeight="1" x14ac:dyDescent="0.2">
      <c r="A428" s="55">
        <v>4</v>
      </c>
      <c r="B428" s="507" t="s">
        <v>975</v>
      </c>
      <c r="C428" s="507"/>
      <c r="D428" s="507"/>
      <c r="E428" s="509"/>
      <c r="F428" s="509"/>
    </row>
    <row r="429" spans="1:10" ht="23.55" customHeight="1" x14ac:dyDescent="0.2">
      <c r="A429" s="55">
        <v>5</v>
      </c>
      <c r="B429" s="507" t="s">
        <v>976</v>
      </c>
      <c r="C429" s="507"/>
      <c r="D429" s="507"/>
      <c r="E429" s="510"/>
      <c r="F429" s="510"/>
      <c r="H429" s="24">
        <f>IF(E425="Statement 1",1,IF(E425="Statement 2",2,IF(E425="Statement 3",3,IF(E425="Statement 4",4,IF(E425="Statement 5",5,0)))))</f>
        <v>0</v>
      </c>
      <c r="I429" s="24">
        <f>F425</f>
        <v>0</v>
      </c>
      <c r="J429" s="24">
        <f>B430</f>
        <v>0</v>
      </c>
    </row>
    <row r="430" spans="1:10" ht="57.6" customHeight="1" x14ac:dyDescent="0.25">
      <c r="A430" s="58" t="s">
        <v>204</v>
      </c>
      <c r="B430" s="493"/>
      <c r="C430" s="494"/>
      <c r="D430" s="494"/>
      <c r="E430" s="495"/>
      <c r="F430" s="496"/>
    </row>
    <row r="431" spans="1:10" ht="23.1" customHeight="1" x14ac:dyDescent="0.2">
      <c r="A431" s="501" t="s">
        <v>198</v>
      </c>
      <c r="B431" s="502"/>
      <c r="C431" s="502"/>
      <c r="D431" s="503"/>
      <c r="E431" s="90" t="s">
        <v>199</v>
      </c>
      <c r="F431" s="90" t="s">
        <v>200</v>
      </c>
      <c r="G431" s="15"/>
      <c r="H431" s="15"/>
      <c r="I431" s="15"/>
      <c r="J431" s="15"/>
    </row>
    <row r="432" spans="1:10" ht="11.55" customHeight="1" x14ac:dyDescent="0.2">
      <c r="A432" s="504" t="s">
        <v>977</v>
      </c>
      <c r="B432" s="505"/>
      <c r="C432" s="505"/>
      <c r="D432" s="505"/>
      <c r="E432" s="505"/>
      <c r="F432" s="506"/>
      <c r="G432" s="15"/>
      <c r="H432" s="15"/>
      <c r="I432" s="15"/>
      <c r="J432" s="15"/>
    </row>
    <row r="433" spans="1:10" ht="11.55" customHeight="1" x14ac:dyDescent="0.2">
      <c r="A433" s="55">
        <v>1</v>
      </c>
      <c r="B433" s="507" t="s">
        <v>978</v>
      </c>
      <c r="C433" s="507"/>
      <c r="D433" s="507"/>
      <c r="E433" s="508"/>
      <c r="F433" s="508"/>
    </row>
    <row r="434" spans="1:10" ht="11.55" customHeight="1" x14ac:dyDescent="0.2">
      <c r="A434" s="55">
        <v>2</v>
      </c>
      <c r="B434" s="507" t="s">
        <v>979</v>
      </c>
      <c r="C434" s="507"/>
      <c r="D434" s="507"/>
      <c r="E434" s="509"/>
      <c r="F434" s="509"/>
    </row>
    <row r="435" spans="1:10" ht="11.55" customHeight="1" x14ac:dyDescent="0.2">
      <c r="A435" s="55">
        <v>3</v>
      </c>
      <c r="B435" s="507" t="s">
        <v>980</v>
      </c>
      <c r="C435" s="507"/>
      <c r="D435" s="507"/>
      <c r="E435" s="509"/>
      <c r="F435" s="509"/>
    </row>
    <row r="436" spans="1:10" ht="11.55" customHeight="1" x14ac:dyDescent="0.2">
      <c r="A436" s="55">
        <v>4</v>
      </c>
      <c r="B436" s="507" t="s">
        <v>981</v>
      </c>
      <c r="C436" s="507"/>
      <c r="D436" s="507"/>
      <c r="E436" s="509"/>
      <c r="F436" s="509"/>
    </row>
    <row r="437" spans="1:10" s="15" customFormat="1" ht="23.55" customHeight="1" x14ac:dyDescent="0.2">
      <c r="A437" s="55">
        <v>5</v>
      </c>
      <c r="B437" s="507" t="s">
        <v>982</v>
      </c>
      <c r="C437" s="507"/>
      <c r="D437" s="507"/>
      <c r="E437" s="510"/>
      <c r="F437" s="510"/>
      <c r="G437" s="24"/>
      <c r="H437" s="24">
        <f>IF(E433="Statement 1",1,IF(E433="Statement 2",2,IF(E433="Statement 3",3,IF(E433="Statement 4",4,IF(E433="Statement 5",5,0)))))</f>
        <v>0</v>
      </c>
      <c r="I437" s="24">
        <f>F433</f>
        <v>0</v>
      </c>
      <c r="J437" s="24">
        <f>B438</f>
        <v>0</v>
      </c>
    </row>
    <row r="438" spans="1:10" s="15" customFormat="1" ht="60" x14ac:dyDescent="0.25">
      <c r="A438" s="58" t="s">
        <v>204</v>
      </c>
      <c r="B438" s="499"/>
      <c r="C438" s="500"/>
      <c r="D438" s="500"/>
      <c r="E438" s="495"/>
      <c r="F438" s="496"/>
      <c r="G438" s="24"/>
      <c r="H438" s="24"/>
      <c r="I438" s="24"/>
      <c r="J438" s="24"/>
    </row>
    <row r="439" spans="1:10" ht="22.8" x14ac:dyDescent="0.2">
      <c r="A439" s="501" t="s">
        <v>198</v>
      </c>
      <c r="B439" s="502"/>
      <c r="C439" s="502"/>
      <c r="D439" s="503"/>
      <c r="E439" s="90" t="s">
        <v>199</v>
      </c>
      <c r="F439" s="90" t="s">
        <v>200</v>
      </c>
      <c r="G439" s="15"/>
      <c r="H439" s="15"/>
      <c r="I439" s="15"/>
      <c r="J439" s="15"/>
    </row>
    <row r="440" spans="1:10" ht="15" customHeight="1" x14ac:dyDescent="0.2">
      <c r="A440" s="504" t="s">
        <v>983</v>
      </c>
      <c r="B440" s="505"/>
      <c r="C440" s="505"/>
      <c r="D440" s="505"/>
      <c r="E440" s="505"/>
      <c r="F440" s="506"/>
      <c r="G440" s="15"/>
      <c r="H440" s="15"/>
      <c r="I440" s="15"/>
      <c r="J440" s="15"/>
    </row>
    <row r="441" spans="1:10" ht="23.55" customHeight="1" x14ac:dyDescent="0.2">
      <c r="A441" s="55">
        <v>1</v>
      </c>
      <c r="B441" s="507" t="s">
        <v>984</v>
      </c>
      <c r="C441" s="507"/>
      <c r="D441" s="507"/>
      <c r="E441" s="508"/>
      <c r="F441" s="508"/>
    </row>
    <row r="442" spans="1:10" ht="23.55" customHeight="1" x14ac:dyDescent="0.2">
      <c r="A442" s="55">
        <v>2</v>
      </c>
      <c r="B442" s="507" t="s">
        <v>985</v>
      </c>
      <c r="C442" s="507"/>
      <c r="D442" s="507"/>
      <c r="E442" s="509"/>
      <c r="F442" s="509"/>
    </row>
    <row r="443" spans="1:10" ht="23.55" customHeight="1" x14ac:dyDescent="0.2">
      <c r="A443" s="55">
        <v>3</v>
      </c>
      <c r="B443" s="507" t="s">
        <v>986</v>
      </c>
      <c r="C443" s="507"/>
      <c r="D443" s="507"/>
      <c r="E443" s="509"/>
      <c r="F443" s="509"/>
    </row>
    <row r="444" spans="1:10" ht="23.55" customHeight="1" x14ac:dyDescent="0.2">
      <c r="A444" s="55">
        <v>4</v>
      </c>
      <c r="B444" s="507" t="s">
        <v>987</v>
      </c>
      <c r="C444" s="507"/>
      <c r="D444" s="507"/>
      <c r="E444" s="509"/>
      <c r="F444" s="509"/>
    </row>
    <row r="445" spans="1:10" ht="23.55" customHeight="1" x14ac:dyDescent="0.2">
      <c r="A445" s="55">
        <v>5</v>
      </c>
      <c r="B445" s="507" t="s">
        <v>1020</v>
      </c>
      <c r="C445" s="507"/>
      <c r="D445" s="507"/>
      <c r="E445" s="510"/>
      <c r="F445" s="510"/>
      <c r="H445" s="24">
        <f>IF(E441="Statement 1",1,IF(E441="Statement 2",2,IF(E441="Statement 3",3,IF(E441="Statement 4",4,IF(E441="Statement 5",5,0)))))</f>
        <v>0</v>
      </c>
      <c r="I445" s="24">
        <f>F441</f>
        <v>0</v>
      </c>
      <c r="J445" s="24">
        <f>B446</f>
        <v>0</v>
      </c>
    </row>
    <row r="446" spans="1:10" ht="60" x14ac:dyDescent="0.25">
      <c r="A446" s="58" t="s">
        <v>204</v>
      </c>
      <c r="B446" s="493"/>
      <c r="C446" s="494"/>
      <c r="D446" s="494"/>
      <c r="E446" s="495"/>
      <c r="F446" s="496"/>
    </row>
    <row r="447" spans="1:10" ht="12" x14ac:dyDescent="0.25">
      <c r="A447" s="526"/>
      <c r="B447" s="527"/>
      <c r="C447" s="527"/>
      <c r="D447" s="527"/>
      <c r="E447" s="527"/>
      <c r="F447" s="527"/>
    </row>
    <row r="449" spans="1:10" s="15" customFormat="1" ht="12" x14ac:dyDescent="0.25">
      <c r="A449" s="107" t="s">
        <v>427</v>
      </c>
      <c r="B449" s="512" t="s">
        <v>548</v>
      </c>
      <c r="C449" s="513"/>
      <c r="D449" s="513"/>
      <c r="E449" s="514"/>
      <c r="F449" s="515"/>
      <c r="G449" s="24"/>
      <c r="H449" s="24"/>
      <c r="I449" s="24"/>
      <c r="J449" s="24"/>
    </row>
    <row r="450" spans="1:10" s="15" customFormat="1" ht="12" x14ac:dyDescent="0.25">
      <c r="A450" s="108" t="s">
        <v>428</v>
      </c>
      <c r="B450" s="615" t="s">
        <v>75</v>
      </c>
      <c r="C450" s="616"/>
      <c r="D450" s="616"/>
      <c r="E450" s="617"/>
      <c r="F450" s="618"/>
      <c r="G450" s="24"/>
      <c r="H450" s="24"/>
      <c r="I450" s="24"/>
      <c r="J450" s="24"/>
    </row>
    <row r="451" spans="1:10" ht="23.1" customHeight="1" x14ac:dyDescent="0.2">
      <c r="A451" s="110" t="s">
        <v>58</v>
      </c>
      <c r="B451" s="632" t="s">
        <v>429</v>
      </c>
      <c r="C451" s="633"/>
      <c r="D451" s="633"/>
      <c r="E451" s="617"/>
      <c r="F451" s="618"/>
    </row>
    <row r="452" spans="1:10" ht="22.5" customHeight="1" x14ac:dyDescent="0.2">
      <c r="A452" s="501" t="s">
        <v>198</v>
      </c>
      <c r="B452" s="502"/>
      <c r="C452" s="502"/>
      <c r="D452" s="503"/>
      <c r="E452" s="90" t="s">
        <v>199</v>
      </c>
      <c r="F452" s="90" t="s">
        <v>200</v>
      </c>
      <c r="G452" s="15"/>
      <c r="H452" s="15"/>
      <c r="I452" s="15"/>
      <c r="J452" s="15"/>
    </row>
    <row r="453" spans="1:10" x14ac:dyDescent="0.2">
      <c r="A453" s="504" t="s">
        <v>988</v>
      </c>
      <c r="B453" s="505"/>
      <c r="C453" s="505"/>
      <c r="D453" s="505"/>
      <c r="E453" s="505"/>
      <c r="F453" s="506"/>
      <c r="G453" s="15"/>
      <c r="H453" s="15"/>
      <c r="I453" s="15"/>
      <c r="J453" s="15"/>
    </row>
    <row r="454" spans="1:10" ht="11.55" customHeight="1" x14ac:dyDescent="0.2">
      <c r="A454" s="55">
        <v>1</v>
      </c>
      <c r="B454" s="511" t="s">
        <v>430</v>
      </c>
      <c r="C454" s="511"/>
      <c r="D454" s="511"/>
      <c r="E454" s="508"/>
      <c r="F454" s="508"/>
    </row>
    <row r="455" spans="1:10" ht="11.55" customHeight="1" x14ac:dyDescent="0.2">
      <c r="A455" s="55">
        <v>2</v>
      </c>
      <c r="B455" s="507" t="s">
        <v>431</v>
      </c>
      <c r="C455" s="507"/>
      <c r="D455" s="507"/>
      <c r="E455" s="509"/>
      <c r="F455" s="509"/>
    </row>
    <row r="456" spans="1:10" ht="23.55" customHeight="1" x14ac:dyDescent="0.2">
      <c r="A456" s="55">
        <v>3</v>
      </c>
      <c r="B456" s="507" t="s">
        <v>432</v>
      </c>
      <c r="C456" s="507"/>
      <c r="D456" s="507"/>
      <c r="E456" s="509"/>
      <c r="F456" s="509"/>
    </row>
    <row r="457" spans="1:10" ht="23.55" customHeight="1" x14ac:dyDescent="0.2">
      <c r="A457" s="55">
        <v>4</v>
      </c>
      <c r="B457" s="507" t="s">
        <v>433</v>
      </c>
      <c r="C457" s="507"/>
      <c r="D457" s="507"/>
      <c r="E457" s="509"/>
      <c r="F457" s="509"/>
    </row>
    <row r="458" spans="1:10" ht="23.55" customHeight="1" x14ac:dyDescent="0.2">
      <c r="A458" s="55">
        <v>5</v>
      </c>
      <c r="B458" s="507" t="s">
        <v>434</v>
      </c>
      <c r="C458" s="507"/>
      <c r="D458" s="507"/>
      <c r="E458" s="510"/>
      <c r="F458" s="510"/>
      <c r="H458" s="24">
        <f>IF(E454="Statement 1",1,IF(E454="Statement 2",2,IF(E454="Statement 3",3,IF(E454="Statement 4",4,IF(E454="Statement 5",5,0)))))</f>
        <v>0</v>
      </c>
      <c r="I458" s="24">
        <f>F454</f>
        <v>0</v>
      </c>
      <c r="J458" s="24">
        <f>B459</f>
        <v>0</v>
      </c>
    </row>
    <row r="459" spans="1:10" ht="57.6" customHeight="1" x14ac:dyDescent="0.25">
      <c r="A459" s="58" t="s">
        <v>204</v>
      </c>
      <c r="B459" s="499"/>
      <c r="C459" s="500"/>
      <c r="D459" s="500"/>
      <c r="E459" s="495"/>
      <c r="F459" s="496"/>
    </row>
    <row r="460" spans="1:10" ht="24" customHeight="1" x14ac:dyDescent="0.2">
      <c r="A460" s="501" t="s">
        <v>198</v>
      </c>
      <c r="B460" s="502"/>
      <c r="C460" s="502"/>
      <c r="D460" s="503"/>
      <c r="E460" s="90" t="s">
        <v>199</v>
      </c>
      <c r="F460" s="90" t="s">
        <v>200</v>
      </c>
      <c r="G460" s="15"/>
      <c r="H460" s="15"/>
      <c r="I460" s="15"/>
      <c r="J460" s="15"/>
    </row>
    <row r="461" spans="1:10" ht="15" customHeight="1" x14ac:dyDescent="0.2">
      <c r="A461" s="504" t="s">
        <v>989</v>
      </c>
      <c r="B461" s="505"/>
      <c r="C461" s="505"/>
      <c r="D461" s="505"/>
      <c r="E461" s="505"/>
      <c r="F461" s="506"/>
      <c r="G461" s="15"/>
      <c r="H461" s="15"/>
      <c r="I461" s="15"/>
      <c r="J461" s="15"/>
    </row>
    <row r="462" spans="1:10" ht="12" customHeight="1" x14ac:dyDescent="0.2">
      <c r="A462" s="55">
        <v>1</v>
      </c>
      <c r="B462" s="511" t="s">
        <v>435</v>
      </c>
      <c r="C462" s="511"/>
      <c r="D462" s="511"/>
      <c r="E462" s="508"/>
      <c r="F462" s="508"/>
    </row>
    <row r="463" spans="1:10" ht="12" customHeight="1" x14ac:dyDescent="0.2">
      <c r="A463" s="55">
        <v>2</v>
      </c>
      <c r="B463" s="507" t="s">
        <v>436</v>
      </c>
      <c r="C463" s="507"/>
      <c r="D463" s="507"/>
      <c r="E463" s="509"/>
      <c r="F463" s="509"/>
    </row>
    <row r="464" spans="1:10" ht="12" customHeight="1" x14ac:dyDescent="0.2">
      <c r="A464" s="55">
        <v>3</v>
      </c>
      <c r="B464" s="507" t="s">
        <v>437</v>
      </c>
      <c r="C464" s="507"/>
      <c r="D464" s="507"/>
      <c r="E464" s="509"/>
      <c r="F464" s="509"/>
    </row>
    <row r="465" spans="1:10" ht="12" customHeight="1" x14ac:dyDescent="0.2">
      <c r="A465" s="55">
        <v>4</v>
      </c>
      <c r="B465" s="507" t="s">
        <v>438</v>
      </c>
      <c r="C465" s="507"/>
      <c r="D465" s="507"/>
      <c r="E465" s="509"/>
      <c r="F465" s="509"/>
    </row>
    <row r="466" spans="1:10" ht="23.55" customHeight="1" x14ac:dyDescent="0.2">
      <c r="A466" s="55">
        <v>5</v>
      </c>
      <c r="B466" s="507" t="s">
        <v>439</v>
      </c>
      <c r="C466" s="507"/>
      <c r="D466" s="507"/>
      <c r="E466" s="510"/>
      <c r="F466" s="510"/>
      <c r="H466" s="24">
        <f>IF(E462="Statement 1",1,IF(E462="Statement 2",2,IF(E462="Statement 3",3,IF(E462="Statement 4",4,IF(E462="Statement 5",5,0)))))</f>
        <v>0</v>
      </c>
      <c r="I466" s="24">
        <f>F462</f>
        <v>0</v>
      </c>
      <c r="J466" s="24">
        <f>B467</f>
        <v>0</v>
      </c>
    </row>
    <row r="467" spans="1:10" ht="57.6" customHeight="1" x14ac:dyDescent="0.25">
      <c r="A467" s="58" t="s">
        <v>204</v>
      </c>
      <c r="B467" s="499"/>
      <c r="C467" s="500"/>
      <c r="D467" s="500"/>
      <c r="E467" s="495"/>
      <c r="F467" s="496"/>
    </row>
    <row r="468" spans="1:10" ht="11.55" customHeight="1" x14ac:dyDescent="0.2">
      <c r="A468" s="41"/>
      <c r="B468" s="59"/>
      <c r="C468" s="59"/>
      <c r="D468" s="59"/>
      <c r="E468" s="60"/>
      <c r="F468" s="60"/>
    </row>
    <row r="469" spans="1:10" ht="11.55" customHeight="1" x14ac:dyDescent="0.25">
      <c r="A469" s="109" t="s">
        <v>427</v>
      </c>
      <c r="B469" s="512" t="s">
        <v>548</v>
      </c>
      <c r="C469" s="513"/>
      <c r="D469" s="513"/>
      <c r="E469" s="514"/>
      <c r="F469" s="515"/>
    </row>
    <row r="470" spans="1:10" ht="11.55" customHeight="1" x14ac:dyDescent="0.25">
      <c r="A470" s="108" t="s">
        <v>440</v>
      </c>
      <c r="B470" s="615" t="s">
        <v>76</v>
      </c>
      <c r="C470" s="616"/>
      <c r="D470" s="616"/>
      <c r="E470" s="617"/>
      <c r="F470" s="618"/>
    </row>
    <row r="471" spans="1:10" ht="25.05" customHeight="1" x14ac:dyDescent="0.2">
      <c r="A471" s="110" t="s">
        <v>58</v>
      </c>
      <c r="B471" s="632" t="s">
        <v>441</v>
      </c>
      <c r="C471" s="633"/>
      <c r="D471" s="633"/>
      <c r="E471" s="617"/>
      <c r="F471" s="618"/>
    </row>
    <row r="472" spans="1:10" ht="22.05" customHeight="1" x14ac:dyDescent="0.2">
      <c r="A472" s="501" t="s">
        <v>198</v>
      </c>
      <c r="B472" s="502"/>
      <c r="C472" s="502"/>
      <c r="D472" s="503"/>
      <c r="E472" s="90" t="s">
        <v>199</v>
      </c>
      <c r="F472" s="90" t="s">
        <v>200</v>
      </c>
      <c r="G472" s="15"/>
      <c r="H472" s="15"/>
      <c r="I472" s="15"/>
      <c r="J472" s="15"/>
    </row>
    <row r="473" spans="1:10" ht="11.1" customHeight="1" x14ac:dyDescent="0.2">
      <c r="A473" s="504" t="s">
        <v>990</v>
      </c>
      <c r="B473" s="505"/>
      <c r="C473" s="505"/>
      <c r="D473" s="505"/>
      <c r="E473" s="505"/>
      <c r="F473" s="506"/>
      <c r="G473" s="15"/>
      <c r="H473" s="15"/>
      <c r="I473" s="15"/>
      <c r="J473" s="15"/>
    </row>
    <row r="474" spans="1:10" ht="13.5" customHeight="1" x14ac:dyDescent="0.2">
      <c r="A474" s="55">
        <v>1</v>
      </c>
      <c r="B474" s="511" t="s">
        <v>442</v>
      </c>
      <c r="C474" s="511"/>
      <c r="D474" s="511"/>
      <c r="E474" s="508"/>
      <c r="F474" s="508"/>
    </row>
    <row r="475" spans="1:10" ht="23.55" customHeight="1" x14ac:dyDescent="0.2">
      <c r="A475" s="55">
        <v>2</v>
      </c>
      <c r="B475" s="507" t="s">
        <v>443</v>
      </c>
      <c r="C475" s="507"/>
      <c r="D475" s="507"/>
      <c r="E475" s="509"/>
      <c r="F475" s="509"/>
    </row>
    <row r="476" spans="1:10" ht="23.55" customHeight="1" x14ac:dyDescent="0.2">
      <c r="A476" s="55">
        <v>3</v>
      </c>
      <c r="B476" s="507" t="s">
        <v>444</v>
      </c>
      <c r="C476" s="507"/>
      <c r="D476" s="507"/>
      <c r="E476" s="509"/>
      <c r="F476" s="509"/>
    </row>
    <row r="477" spans="1:10" ht="23.55" customHeight="1" x14ac:dyDescent="0.2">
      <c r="A477" s="55">
        <v>4</v>
      </c>
      <c r="B477" s="507" t="s">
        <v>445</v>
      </c>
      <c r="C477" s="507"/>
      <c r="D477" s="507"/>
      <c r="E477" s="509"/>
      <c r="F477" s="509"/>
    </row>
    <row r="478" spans="1:10" ht="23.55" customHeight="1" x14ac:dyDescent="0.2">
      <c r="A478" s="55">
        <v>5</v>
      </c>
      <c r="B478" s="507" t="s">
        <v>446</v>
      </c>
      <c r="C478" s="507"/>
      <c r="D478" s="507"/>
      <c r="E478" s="510"/>
      <c r="F478" s="510"/>
      <c r="H478" s="24">
        <f>IF(E474="Statement 1",1,IF(E474="Statement 2",2,IF(E474="Statement 3",3,IF(E474="Statement 4",4,IF(E474="Statement 5",5,0)))))</f>
        <v>0</v>
      </c>
      <c r="I478" s="24">
        <f>F474</f>
        <v>0</v>
      </c>
      <c r="J478" s="24">
        <f>B479</f>
        <v>0</v>
      </c>
    </row>
    <row r="479" spans="1:10" ht="57.6" customHeight="1" x14ac:dyDescent="0.25">
      <c r="A479" s="58" t="s">
        <v>204</v>
      </c>
      <c r="B479" s="499"/>
      <c r="C479" s="500"/>
      <c r="D479" s="500"/>
      <c r="E479" s="495"/>
      <c r="F479" s="496"/>
    </row>
    <row r="480" spans="1:10" ht="11.55" customHeight="1" x14ac:dyDescent="0.2">
      <c r="A480" s="41"/>
    </row>
    <row r="481" spans="1:10" ht="11.55" customHeight="1" x14ac:dyDescent="0.25">
      <c r="A481" s="109" t="s">
        <v>427</v>
      </c>
      <c r="B481" s="512" t="s">
        <v>548</v>
      </c>
      <c r="C481" s="513"/>
      <c r="D481" s="513"/>
      <c r="E481" s="514"/>
      <c r="F481" s="515"/>
    </row>
    <row r="482" spans="1:10" ht="11.55" customHeight="1" x14ac:dyDescent="0.25">
      <c r="A482" s="108" t="s">
        <v>447</v>
      </c>
      <c r="B482" s="615" t="s">
        <v>77</v>
      </c>
      <c r="C482" s="616"/>
      <c r="D482" s="616"/>
      <c r="E482" s="617"/>
      <c r="F482" s="618"/>
    </row>
    <row r="483" spans="1:10" x14ac:dyDescent="0.2">
      <c r="A483" s="111" t="s">
        <v>58</v>
      </c>
      <c r="B483" s="632" t="s">
        <v>78</v>
      </c>
      <c r="C483" s="633"/>
      <c r="D483" s="633"/>
      <c r="E483" s="617"/>
      <c r="F483" s="618"/>
    </row>
    <row r="484" spans="1:10" ht="22.8" x14ac:dyDescent="0.2">
      <c r="A484" s="501" t="s">
        <v>198</v>
      </c>
      <c r="B484" s="502"/>
      <c r="C484" s="502"/>
      <c r="D484" s="503"/>
      <c r="E484" s="90" t="s">
        <v>199</v>
      </c>
      <c r="F484" s="90" t="s">
        <v>200</v>
      </c>
      <c r="G484" s="15"/>
      <c r="H484" s="15"/>
      <c r="I484" s="15"/>
      <c r="J484" s="15"/>
    </row>
    <row r="485" spans="1:10" x14ac:dyDescent="0.2">
      <c r="A485" s="504" t="s">
        <v>991</v>
      </c>
      <c r="B485" s="505"/>
      <c r="C485" s="505"/>
      <c r="D485" s="505"/>
      <c r="E485" s="505"/>
      <c r="F485" s="506"/>
      <c r="G485" s="15"/>
      <c r="H485" s="15"/>
      <c r="I485" s="15"/>
      <c r="J485" s="15"/>
    </row>
    <row r="486" spans="1:10" ht="23.55" customHeight="1" x14ac:dyDescent="0.2">
      <c r="A486" s="55">
        <v>1</v>
      </c>
      <c r="B486" s="511" t="s">
        <v>448</v>
      </c>
      <c r="C486" s="511"/>
      <c r="D486" s="511"/>
      <c r="E486" s="508"/>
      <c r="F486" s="508"/>
    </row>
    <row r="487" spans="1:10" ht="23.55" customHeight="1" x14ac:dyDescent="0.2">
      <c r="A487" s="55">
        <v>2</v>
      </c>
      <c r="B487" s="507" t="s">
        <v>449</v>
      </c>
      <c r="C487" s="507"/>
      <c r="D487" s="507"/>
      <c r="E487" s="509"/>
      <c r="F487" s="509"/>
    </row>
    <row r="488" spans="1:10" ht="11.55" customHeight="1" x14ac:dyDescent="0.2">
      <c r="A488" s="55">
        <v>3</v>
      </c>
      <c r="B488" s="507" t="s">
        <v>450</v>
      </c>
      <c r="C488" s="507"/>
      <c r="D488" s="507"/>
      <c r="E488" s="509"/>
      <c r="F488" s="509"/>
    </row>
    <row r="489" spans="1:10" ht="23.55" customHeight="1" x14ac:dyDescent="0.2">
      <c r="A489" s="55">
        <v>4</v>
      </c>
      <c r="B489" s="507" t="s">
        <v>540</v>
      </c>
      <c r="C489" s="507"/>
      <c r="D489" s="507"/>
      <c r="E489" s="509"/>
      <c r="F489" s="509"/>
    </row>
    <row r="490" spans="1:10" ht="23.55" customHeight="1" x14ac:dyDescent="0.2">
      <c r="A490" s="55">
        <v>5</v>
      </c>
      <c r="B490" s="507" t="s">
        <v>451</v>
      </c>
      <c r="C490" s="507"/>
      <c r="D490" s="507"/>
      <c r="E490" s="510"/>
      <c r="F490" s="510"/>
      <c r="H490" s="24">
        <f>IF(E486="Statement 1",1,IF(E486="Statement 2",2,IF(E486="Statement 3",3,IF(E486="Statement 4",4,IF(E486="Statement 5",5,0)))))</f>
        <v>0</v>
      </c>
      <c r="I490" s="24">
        <f>F486</f>
        <v>0</v>
      </c>
      <c r="J490" s="24">
        <f>B491</f>
        <v>0</v>
      </c>
    </row>
    <row r="491" spans="1:10" ht="60" x14ac:dyDescent="0.25">
      <c r="A491" s="58" t="s">
        <v>204</v>
      </c>
      <c r="B491" s="499"/>
      <c r="C491" s="500"/>
      <c r="D491" s="500"/>
      <c r="E491" s="495"/>
      <c r="F491" s="496"/>
    </row>
    <row r="492" spans="1:10" x14ac:dyDescent="0.2">
      <c r="A492" s="400"/>
      <c r="F492" s="399"/>
    </row>
    <row r="493" spans="1:10" ht="12" x14ac:dyDescent="0.25">
      <c r="A493" s="526"/>
      <c r="B493" s="527"/>
      <c r="C493" s="527"/>
      <c r="D493" s="527"/>
      <c r="E493" s="527"/>
      <c r="F493" s="527"/>
    </row>
    <row r="494" spans="1:10" ht="12" x14ac:dyDescent="0.2">
      <c r="A494" s="53"/>
      <c r="B494" s="54"/>
      <c r="C494" s="54"/>
      <c r="D494" s="54"/>
      <c r="E494" s="54"/>
      <c r="F494" s="54"/>
    </row>
    <row r="495" spans="1:10" ht="43.05" customHeight="1" x14ac:dyDescent="0.2">
      <c r="A495" s="412" t="s">
        <v>992</v>
      </c>
      <c r="B495" s="497" t="s">
        <v>993</v>
      </c>
      <c r="C495" s="644"/>
      <c r="D495" s="644"/>
      <c r="E495" s="645"/>
      <c r="F495" s="645"/>
    </row>
    <row r="496" spans="1:10" ht="33.6" customHeight="1" x14ac:dyDescent="0.2">
      <c r="A496" s="412" t="s">
        <v>804</v>
      </c>
      <c r="B496" s="497" t="s">
        <v>994</v>
      </c>
      <c r="C496" s="497"/>
      <c r="D496" s="497"/>
      <c r="E496" s="497"/>
      <c r="F496" s="497"/>
    </row>
    <row r="497" spans="1:10" ht="22.05" customHeight="1" x14ac:dyDescent="0.25">
      <c r="A497" s="365" t="s">
        <v>959</v>
      </c>
      <c r="B497" s="498" t="str">
        <f>IF(D14=0,"-",D14)</f>
        <v>-</v>
      </c>
      <c r="C497" s="498"/>
      <c r="D497" s="372"/>
      <c r="E497" s="423" t="s">
        <v>5</v>
      </c>
      <c r="F497" s="423" t="s">
        <v>1019</v>
      </c>
    </row>
    <row r="498" spans="1:10" ht="23.55" customHeight="1" x14ac:dyDescent="0.2">
      <c r="A498" s="411">
        <v>1</v>
      </c>
      <c r="B498" s="646" t="str">
        <f>IF(ISERROR(VLOOKUP($A498,'User role questions'!$A$2:$L$20,MATCH($B$497,'User role questions'!$A$1:$L$1,0),FALSE)),"-",IF(VLOOKUP($A498,'User role questions'!$A$2:$L$20,MATCH($B$497,'User role questions'!$A$1:$L$1,0),FALSE)=0,"-",VLOOKUP($A498,'User role questions'!$A$2:$L$20,MATCH($B$497,'User role questions'!$A$1:$L$1,0),FALSE)))</f>
        <v>-</v>
      </c>
      <c r="C498" s="647"/>
      <c r="D498" s="648"/>
      <c r="E498" s="406"/>
      <c r="F498" s="370"/>
      <c r="H498" s="414">
        <f>E498</f>
        <v>0</v>
      </c>
      <c r="I498" s="414"/>
      <c r="J498" s="24">
        <f>F498</f>
        <v>0</v>
      </c>
    </row>
    <row r="499" spans="1:10" ht="23.55" customHeight="1" x14ac:dyDescent="0.2">
      <c r="A499" s="411">
        <v>2</v>
      </c>
      <c r="B499" s="646" t="str">
        <f>IF(ISERROR(VLOOKUP($A499,'User role questions'!$A$2:$L$20,MATCH($B$497,'User role questions'!$A$1:$L$1,0),FALSE)),"-",IF(VLOOKUP($A499,'User role questions'!$A$2:$L$20,MATCH($B$497,'User role questions'!$A$1:$L$1,0),FALSE)=0,"-",VLOOKUP($A499,'User role questions'!$A$2:$L$20,MATCH($B$497,'User role questions'!$A$1:$L$1,0),FALSE)))</f>
        <v>-</v>
      </c>
      <c r="C499" s="647"/>
      <c r="D499" s="648"/>
      <c r="E499" s="406"/>
      <c r="F499" s="370"/>
      <c r="H499" s="414">
        <f t="shared" ref="H499:H516" si="0">E499</f>
        <v>0</v>
      </c>
      <c r="I499" s="414"/>
      <c r="J499" s="24">
        <f t="shared" ref="J499:J516" si="1">F499</f>
        <v>0</v>
      </c>
    </row>
    <row r="500" spans="1:10" ht="23.55" customHeight="1" x14ac:dyDescent="0.2">
      <c r="A500" s="411">
        <v>3</v>
      </c>
      <c r="B500" s="646" t="str">
        <f>IF(ISERROR(VLOOKUP($A500,'User role questions'!$A$2:$L$20,MATCH($B$497,'User role questions'!$A$1:$L$1,0),FALSE)),"-",IF(VLOOKUP($A500,'User role questions'!$A$2:$L$20,MATCH($B$497,'User role questions'!$A$1:$L$1,0),FALSE)=0,"-",VLOOKUP($A500,'User role questions'!$A$2:$L$20,MATCH($B$497,'User role questions'!$A$1:$L$1,0),FALSE)))</f>
        <v>-</v>
      </c>
      <c r="C500" s="647"/>
      <c r="D500" s="648"/>
      <c r="E500" s="406"/>
      <c r="F500" s="370"/>
      <c r="H500" s="414">
        <f t="shared" si="0"/>
        <v>0</v>
      </c>
      <c r="I500" s="414"/>
      <c r="J500" s="24">
        <f t="shared" si="1"/>
        <v>0</v>
      </c>
    </row>
    <row r="501" spans="1:10" ht="23.55" customHeight="1" x14ac:dyDescent="0.2">
      <c r="A501" s="411">
        <v>4</v>
      </c>
      <c r="B501" s="646" t="str">
        <f>IF(ISERROR(VLOOKUP($A501,'User role questions'!$A$2:$L$20,MATCH($B$497,'User role questions'!$A$1:$L$1,0),FALSE)),"-",IF(VLOOKUP($A501,'User role questions'!$A$2:$L$20,MATCH($B$497,'User role questions'!$A$1:$L$1,0),FALSE)=0,"-",VLOOKUP($A501,'User role questions'!$A$2:$L$20,MATCH($B$497,'User role questions'!$A$1:$L$1,0),FALSE)))</f>
        <v>-</v>
      </c>
      <c r="C501" s="647"/>
      <c r="D501" s="648"/>
      <c r="E501" s="406"/>
      <c r="F501" s="370"/>
      <c r="H501" s="414">
        <f t="shared" si="0"/>
        <v>0</v>
      </c>
      <c r="I501" s="414"/>
      <c r="J501" s="24">
        <f t="shared" si="1"/>
        <v>0</v>
      </c>
    </row>
    <row r="502" spans="1:10" ht="23.55" customHeight="1" x14ac:dyDescent="0.2">
      <c r="A502" s="411">
        <v>5</v>
      </c>
      <c r="B502" s="646" t="str">
        <f>IF(ISERROR(VLOOKUP($A502,'User role questions'!$A$2:$L$20,MATCH($B$497,'User role questions'!$A$1:$L$1,0),FALSE)),"-",IF(VLOOKUP($A502,'User role questions'!$A$2:$L$20,MATCH($B$497,'User role questions'!$A$1:$L$1,0),FALSE)=0,"-",VLOOKUP($A502,'User role questions'!$A$2:$L$20,MATCH($B$497,'User role questions'!$A$1:$L$1,0),FALSE)))</f>
        <v>-</v>
      </c>
      <c r="C502" s="647"/>
      <c r="D502" s="648"/>
      <c r="E502" s="406"/>
      <c r="F502" s="370"/>
      <c r="H502" s="414">
        <f t="shared" si="0"/>
        <v>0</v>
      </c>
      <c r="I502" s="414"/>
      <c r="J502" s="24">
        <f t="shared" si="1"/>
        <v>0</v>
      </c>
    </row>
    <row r="503" spans="1:10" ht="23.55" customHeight="1" x14ac:dyDescent="0.2">
      <c r="A503" s="411">
        <v>6</v>
      </c>
      <c r="B503" s="646" t="str">
        <f>IF(ISERROR(VLOOKUP($A503,'User role questions'!$A$2:$L$20,MATCH($B$497,'User role questions'!$A$1:$L$1,0),FALSE)),"-",IF(VLOOKUP($A503,'User role questions'!$A$2:$L$20,MATCH($B$497,'User role questions'!$A$1:$L$1,0),FALSE)=0,"-",VLOOKUP($A503,'User role questions'!$A$2:$L$20,MATCH($B$497,'User role questions'!$A$1:$L$1,0),FALSE)))</f>
        <v>-</v>
      </c>
      <c r="C503" s="647"/>
      <c r="D503" s="648"/>
      <c r="E503" s="406"/>
      <c r="F503" s="370"/>
      <c r="H503" s="414">
        <f t="shared" si="0"/>
        <v>0</v>
      </c>
      <c r="I503" s="414"/>
      <c r="J503" s="24">
        <f t="shared" si="1"/>
        <v>0</v>
      </c>
    </row>
    <row r="504" spans="1:10" ht="23.55" customHeight="1" x14ac:dyDescent="0.2">
      <c r="A504" s="411">
        <v>7</v>
      </c>
      <c r="B504" s="646" t="str">
        <f>IF(ISERROR(VLOOKUP($A504,'User role questions'!$A$2:$L$20,MATCH($B$497,'User role questions'!$A$1:$L$1,0),FALSE)),"-",IF(VLOOKUP($A504,'User role questions'!$A$2:$L$20,MATCH($B$497,'User role questions'!$A$1:$L$1,0),FALSE)=0,"-",VLOOKUP($A504,'User role questions'!$A$2:$L$20,MATCH($B$497,'User role questions'!$A$1:$L$1,0),FALSE)))</f>
        <v>-</v>
      </c>
      <c r="C504" s="647"/>
      <c r="D504" s="648"/>
      <c r="E504" s="406"/>
      <c r="F504" s="370"/>
      <c r="H504" s="414">
        <f t="shared" si="0"/>
        <v>0</v>
      </c>
      <c r="I504" s="414"/>
      <c r="J504" s="24">
        <f t="shared" si="1"/>
        <v>0</v>
      </c>
    </row>
    <row r="505" spans="1:10" ht="23.55" customHeight="1" x14ac:dyDescent="0.2">
      <c r="A505" s="411">
        <v>8</v>
      </c>
      <c r="B505" s="646" t="str">
        <f>IF(ISERROR(VLOOKUP($A505,'User role questions'!$A$2:$L$20,MATCH($B$497,'User role questions'!$A$1:$L$1,0),FALSE)),"-",IF(VLOOKUP($A505,'User role questions'!$A$2:$L$20,MATCH($B$497,'User role questions'!$A$1:$L$1,0),FALSE)=0,"-",VLOOKUP($A505,'User role questions'!$A$2:$L$20,MATCH($B$497,'User role questions'!$A$1:$L$1,0),FALSE)))</f>
        <v>-</v>
      </c>
      <c r="C505" s="647"/>
      <c r="D505" s="648"/>
      <c r="E505" s="406"/>
      <c r="F505" s="370"/>
      <c r="H505" s="414">
        <f t="shared" si="0"/>
        <v>0</v>
      </c>
      <c r="I505" s="414"/>
      <c r="J505" s="24">
        <f t="shared" si="1"/>
        <v>0</v>
      </c>
    </row>
    <row r="506" spans="1:10" ht="23.55" customHeight="1" x14ac:dyDescent="0.2">
      <c r="A506" s="411">
        <v>9</v>
      </c>
      <c r="B506" s="646" t="str">
        <f>IF(ISERROR(VLOOKUP($A506,'User role questions'!$A$2:$L$20,MATCH($B$497,'User role questions'!$A$1:$L$1,0),FALSE)),"-",IF(VLOOKUP($A506,'User role questions'!$A$2:$L$20,MATCH($B$497,'User role questions'!$A$1:$L$1,0),FALSE)=0,"-",VLOOKUP($A506,'User role questions'!$A$2:$L$20,MATCH($B$497,'User role questions'!$A$1:$L$1,0),FALSE)))</f>
        <v>-</v>
      </c>
      <c r="C506" s="647"/>
      <c r="D506" s="648"/>
      <c r="E506" s="406"/>
      <c r="F506" s="370"/>
      <c r="H506" s="414">
        <f t="shared" si="0"/>
        <v>0</v>
      </c>
      <c r="I506" s="414"/>
      <c r="J506" s="24">
        <f t="shared" si="1"/>
        <v>0</v>
      </c>
    </row>
    <row r="507" spans="1:10" ht="23.55" customHeight="1" x14ac:dyDescent="0.2">
      <c r="A507" s="411">
        <v>10</v>
      </c>
      <c r="B507" s="646" t="str">
        <f>IF(ISERROR(VLOOKUP($A507,'User role questions'!$A$2:$L$20,MATCH($B$497,'User role questions'!$A$1:$L$1,0),FALSE)),"-",IF(VLOOKUP($A507,'User role questions'!$A$2:$L$20,MATCH($B$497,'User role questions'!$A$1:$L$1,0),FALSE)=0,"-",VLOOKUP($A507,'User role questions'!$A$2:$L$20,MATCH($B$497,'User role questions'!$A$1:$L$1,0),FALSE)))</f>
        <v>-</v>
      </c>
      <c r="C507" s="647"/>
      <c r="D507" s="648"/>
      <c r="E507" s="406"/>
      <c r="F507" s="370"/>
      <c r="H507" s="414">
        <f t="shared" si="0"/>
        <v>0</v>
      </c>
      <c r="I507" s="414"/>
      <c r="J507" s="24">
        <f t="shared" si="1"/>
        <v>0</v>
      </c>
    </row>
    <row r="508" spans="1:10" ht="23.55" customHeight="1" x14ac:dyDescent="0.2">
      <c r="A508" s="411">
        <v>11</v>
      </c>
      <c r="B508" s="646" t="str">
        <f>IF(ISERROR(VLOOKUP($A508,'User role questions'!$A$2:$L$20,MATCH($B$497,'User role questions'!$A$1:$L$1,0),FALSE)),"-",IF(VLOOKUP($A508,'User role questions'!$A$2:$L$20,MATCH($B$497,'User role questions'!$A$1:$L$1,0),FALSE)=0,"-",VLOOKUP($A508,'User role questions'!$A$2:$L$20,MATCH($B$497,'User role questions'!$A$1:$L$1,0),FALSE)))</f>
        <v>-</v>
      </c>
      <c r="C508" s="647"/>
      <c r="D508" s="648"/>
      <c r="E508" s="406"/>
      <c r="F508" s="370"/>
      <c r="H508" s="414">
        <f t="shared" si="0"/>
        <v>0</v>
      </c>
      <c r="I508" s="414"/>
      <c r="J508" s="24">
        <f t="shared" si="1"/>
        <v>0</v>
      </c>
    </row>
    <row r="509" spans="1:10" ht="23.55" customHeight="1" x14ac:dyDescent="0.2">
      <c r="A509" s="411">
        <v>12</v>
      </c>
      <c r="B509" s="646" t="str">
        <f>IF(ISERROR(VLOOKUP($A509,'User role questions'!$A$2:$L$20,MATCH($B$497,'User role questions'!$A$1:$L$1,0),FALSE)),"-",IF(VLOOKUP($A509,'User role questions'!$A$2:$L$20,MATCH($B$497,'User role questions'!$A$1:$L$1,0),FALSE)=0,"-",VLOOKUP($A509,'User role questions'!$A$2:$L$20,MATCH($B$497,'User role questions'!$A$1:$L$1,0),FALSE)))</f>
        <v>-</v>
      </c>
      <c r="C509" s="647"/>
      <c r="D509" s="648"/>
      <c r="E509" s="406"/>
      <c r="F509" s="370"/>
      <c r="H509" s="414">
        <f t="shared" si="0"/>
        <v>0</v>
      </c>
      <c r="I509" s="414"/>
      <c r="J509" s="24">
        <f t="shared" si="1"/>
        <v>0</v>
      </c>
    </row>
    <row r="510" spans="1:10" ht="23.55" customHeight="1" x14ac:dyDescent="0.2">
      <c r="A510" s="411">
        <v>13</v>
      </c>
      <c r="B510" s="646" t="str">
        <f>IF(ISERROR(VLOOKUP($A510,'User role questions'!$A$2:$L$20,MATCH($B$497,'User role questions'!$A$1:$L$1,0),FALSE)),"-",IF(VLOOKUP($A510,'User role questions'!$A$2:$L$20,MATCH($B$497,'User role questions'!$A$1:$L$1,0),FALSE)=0,"-",VLOOKUP($A510,'User role questions'!$A$2:$L$20,MATCH($B$497,'User role questions'!$A$1:$L$1,0),FALSE)))</f>
        <v>-</v>
      </c>
      <c r="C510" s="647"/>
      <c r="D510" s="648"/>
      <c r="E510" s="406"/>
      <c r="F510" s="370"/>
      <c r="H510" s="414">
        <f t="shared" si="0"/>
        <v>0</v>
      </c>
      <c r="I510" s="414"/>
      <c r="J510" s="24">
        <f t="shared" si="1"/>
        <v>0</v>
      </c>
    </row>
    <row r="511" spans="1:10" ht="23.55" customHeight="1" x14ac:dyDescent="0.2">
      <c r="A511" s="411">
        <v>14</v>
      </c>
      <c r="B511" s="646" t="str">
        <f>IF(ISERROR(VLOOKUP($A511,'User role questions'!$A$2:$L$20,MATCH($B$497,'User role questions'!$A$1:$L$1,0),FALSE)),"-",IF(VLOOKUP($A511,'User role questions'!$A$2:$L$20,MATCH($B$497,'User role questions'!$A$1:$L$1,0),FALSE)=0,"-",VLOOKUP($A511,'User role questions'!$A$2:$L$20,MATCH($B$497,'User role questions'!$A$1:$L$1,0),FALSE)))</f>
        <v>-</v>
      </c>
      <c r="C511" s="647"/>
      <c r="D511" s="648"/>
      <c r="E511" s="406"/>
      <c r="F511" s="370"/>
      <c r="H511" s="414">
        <f t="shared" si="0"/>
        <v>0</v>
      </c>
      <c r="I511" s="414"/>
      <c r="J511" s="24">
        <f t="shared" si="1"/>
        <v>0</v>
      </c>
    </row>
    <row r="512" spans="1:10" ht="23.55" customHeight="1" x14ac:dyDescent="0.2">
      <c r="A512" s="411">
        <v>15</v>
      </c>
      <c r="B512" s="646" t="str">
        <f>IF(ISERROR(VLOOKUP($A512,'User role questions'!$A$2:$L$20,MATCH($B$497,'User role questions'!$A$1:$L$1,0),FALSE)),"-",IF(VLOOKUP($A512,'User role questions'!$A$2:$L$20,MATCH($B$497,'User role questions'!$A$1:$L$1,0),FALSE)=0,"-",VLOOKUP($A512,'User role questions'!$A$2:$L$20,MATCH($B$497,'User role questions'!$A$1:$L$1,0),FALSE)))</f>
        <v>-</v>
      </c>
      <c r="C512" s="647"/>
      <c r="D512" s="648"/>
      <c r="E512" s="406"/>
      <c r="F512" s="370"/>
      <c r="H512" s="414">
        <f t="shared" si="0"/>
        <v>0</v>
      </c>
      <c r="I512" s="414"/>
      <c r="J512" s="24">
        <f t="shared" si="1"/>
        <v>0</v>
      </c>
    </row>
    <row r="513" spans="1:10" ht="23.55" customHeight="1" x14ac:dyDescent="0.2">
      <c r="A513" s="411">
        <v>16</v>
      </c>
      <c r="B513" s="646" t="str">
        <f>IF(ISERROR(VLOOKUP($A513,'User role questions'!$A$2:$L$20,MATCH($B$497,'User role questions'!$A$1:$L$1,0),FALSE)),"-",IF(VLOOKUP($A513,'User role questions'!$A$2:$L$20,MATCH($B$497,'User role questions'!$A$1:$L$1,0),FALSE)=0,"-",VLOOKUP($A513,'User role questions'!$A$2:$L$20,MATCH($B$497,'User role questions'!$A$1:$L$1,0),FALSE)))</f>
        <v>-</v>
      </c>
      <c r="C513" s="647"/>
      <c r="D513" s="648"/>
      <c r="E513" s="406"/>
      <c r="F513" s="370"/>
      <c r="H513" s="414">
        <f t="shared" si="0"/>
        <v>0</v>
      </c>
      <c r="I513" s="414"/>
      <c r="J513" s="24">
        <f t="shared" si="1"/>
        <v>0</v>
      </c>
    </row>
    <row r="514" spans="1:10" ht="23.55" customHeight="1" x14ac:dyDescent="0.2">
      <c r="A514" s="411">
        <v>17</v>
      </c>
      <c r="B514" s="646" t="str">
        <f>IF(ISERROR(VLOOKUP($A514,'User role questions'!$A$2:$L$20,MATCH($B$497,'User role questions'!$A$1:$L$1,0),FALSE)),"-",IF(VLOOKUP($A514,'User role questions'!$A$2:$L$20,MATCH($B$497,'User role questions'!$A$1:$L$1,0),FALSE)=0,"-",VLOOKUP($A514,'User role questions'!$A$2:$L$20,MATCH($B$497,'User role questions'!$A$1:$L$1,0),FALSE)))</f>
        <v>-</v>
      </c>
      <c r="C514" s="647"/>
      <c r="D514" s="648"/>
      <c r="E514" s="406"/>
      <c r="F514" s="370"/>
      <c r="H514" s="414">
        <f t="shared" si="0"/>
        <v>0</v>
      </c>
      <c r="I514" s="414"/>
      <c r="J514" s="24">
        <f t="shared" si="1"/>
        <v>0</v>
      </c>
    </row>
    <row r="515" spans="1:10" ht="23.55" customHeight="1" x14ac:dyDescent="0.2">
      <c r="A515" s="411">
        <v>18</v>
      </c>
      <c r="B515" s="646" t="str">
        <f>IF(ISERROR(VLOOKUP($A515,'User role questions'!$A$2:$L$20,MATCH($B$497,'User role questions'!$A$1:$L$1,0),FALSE)),"-",IF(VLOOKUP($A515,'User role questions'!$A$2:$L$20,MATCH($B$497,'User role questions'!$A$1:$L$1,0),FALSE)=0,"-",VLOOKUP($A515,'User role questions'!$A$2:$L$20,MATCH($B$497,'User role questions'!$A$1:$L$1,0),FALSE)))</f>
        <v>-</v>
      </c>
      <c r="C515" s="647"/>
      <c r="D515" s="648"/>
      <c r="E515" s="406"/>
      <c r="F515" s="370"/>
      <c r="H515" s="414">
        <f t="shared" si="0"/>
        <v>0</v>
      </c>
      <c r="I515" s="414"/>
      <c r="J515" s="24">
        <f t="shared" si="1"/>
        <v>0</v>
      </c>
    </row>
    <row r="516" spans="1:10" ht="23.55" customHeight="1" x14ac:dyDescent="0.2">
      <c r="A516" s="411">
        <v>19</v>
      </c>
      <c r="B516" s="646" t="str">
        <f>IF(ISERROR(VLOOKUP($A516,'User role questions'!$A$2:$L$20,MATCH($B$497,'User role questions'!$A$1:$L$1,0),FALSE)),"-",IF(VLOOKUP($A516,'User role questions'!$A$2:$L$20,MATCH($B$497,'User role questions'!$A$1:$L$1,0),FALSE)=0,"-",VLOOKUP($A516,'User role questions'!$A$2:$L$20,MATCH($B$497,'User role questions'!$A$1:$L$1,0),FALSE)))</f>
        <v>-</v>
      </c>
      <c r="C516" s="647"/>
      <c r="D516" s="648"/>
      <c r="E516" s="406"/>
      <c r="F516" s="370"/>
      <c r="H516" s="414">
        <f t="shared" si="0"/>
        <v>0</v>
      </c>
      <c r="I516" s="414"/>
      <c r="J516" s="24">
        <f t="shared" si="1"/>
        <v>0</v>
      </c>
    </row>
    <row r="518" spans="1:10" ht="12" x14ac:dyDescent="0.25">
      <c r="A518" s="526"/>
      <c r="B518" s="527"/>
      <c r="C518" s="527"/>
      <c r="D518" s="527"/>
      <c r="E518" s="527"/>
      <c r="F518" s="527"/>
    </row>
    <row r="519" spans="1:10" ht="15" customHeight="1" x14ac:dyDescent="0.2">
      <c r="A519" s="641"/>
      <c r="B519" s="642"/>
      <c r="C519" s="642"/>
      <c r="D519" s="642"/>
      <c r="E519" s="642"/>
      <c r="F519" s="642"/>
    </row>
    <row r="520" spans="1:10" ht="15" customHeight="1" x14ac:dyDescent="0.2">
      <c r="A520" s="642"/>
      <c r="B520" s="643"/>
      <c r="C520" s="643"/>
      <c r="D520" s="643"/>
      <c r="E520" s="643"/>
      <c r="F520" s="642"/>
    </row>
    <row r="521" spans="1:10" ht="15" customHeight="1" x14ac:dyDescent="0.2">
      <c r="A521" s="642"/>
      <c r="B521" s="643"/>
      <c r="C521" s="643"/>
      <c r="D521" s="643"/>
      <c r="E521" s="643"/>
      <c r="F521" s="642"/>
    </row>
    <row r="522" spans="1:10" ht="15" customHeight="1" x14ac:dyDescent="0.2">
      <c r="A522" s="642"/>
      <c r="B522" s="643"/>
      <c r="C522" s="643"/>
      <c r="D522" s="643"/>
      <c r="E522" s="643"/>
      <c r="F522" s="642"/>
    </row>
    <row r="523" spans="1:10" ht="15" customHeight="1" x14ac:dyDescent="0.2">
      <c r="A523" s="642"/>
      <c r="B523" s="642"/>
      <c r="C523" s="642"/>
      <c r="D523" s="642"/>
      <c r="E523" s="642"/>
      <c r="F523" s="642"/>
    </row>
    <row r="524" spans="1:10" ht="12" x14ac:dyDescent="0.25">
      <c r="A524" s="526"/>
      <c r="B524" s="527"/>
      <c r="C524" s="527"/>
      <c r="D524" s="527"/>
      <c r="E524" s="527"/>
      <c r="F524" s="527"/>
    </row>
  </sheetData>
  <mergeCells count="582">
    <mergeCell ref="B516:D516"/>
    <mergeCell ref="B507:D507"/>
    <mergeCell ref="B508:D508"/>
    <mergeCell ref="B509:D509"/>
    <mergeCell ref="B510:D510"/>
    <mergeCell ref="B511:D511"/>
    <mergeCell ref="B512:D512"/>
    <mergeCell ref="B513:D513"/>
    <mergeCell ref="B514:D514"/>
    <mergeCell ref="B515:D515"/>
    <mergeCell ref="B498:D498"/>
    <mergeCell ref="B499:D499"/>
    <mergeCell ref="B500:D500"/>
    <mergeCell ref="B501:D501"/>
    <mergeCell ref="B502:D502"/>
    <mergeCell ref="B503:D503"/>
    <mergeCell ref="B504:D504"/>
    <mergeCell ref="B505:D505"/>
    <mergeCell ref="B506:D506"/>
    <mergeCell ref="A518:F518"/>
    <mergeCell ref="A519:F523"/>
    <mergeCell ref="A524:F524"/>
    <mergeCell ref="A493:F493"/>
    <mergeCell ref="B495:F495"/>
    <mergeCell ref="A309:D309"/>
    <mergeCell ref="A321:D321"/>
    <mergeCell ref="A329:D329"/>
    <mergeCell ref="A215:D215"/>
    <mergeCell ref="A229:D229"/>
    <mergeCell ref="A241:D241"/>
    <mergeCell ref="A253:D253"/>
    <mergeCell ref="B311:D311"/>
    <mergeCell ref="B312:D312"/>
    <mergeCell ref="B313:D313"/>
    <mergeCell ref="B314:D314"/>
    <mergeCell ref="B315:D315"/>
    <mergeCell ref="B290:D290"/>
    <mergeCell ref="B291:D291"/>
    <mergeCell ref="B295:D295"/>
    <mergeCell ref="B296:D296"/>
    <mergeCell ref="B297:D297"/>
    <mergeCell ref="B298:D298"/>
    <mergeCell ref="B271:D271"/>
    <mergeCell ref="B275:D275"/>
    <mergeCell ref="B276:D276"/>
    <mergeCell ref="A310:F310"/>
    <mergeCell ref="E311:E315"/>
    <mergeCell ref="F311:F315"/>
    <mergeCell ref="A73:D73"/>
    <mergeCell ref="A85:D85"/>
    <mergeCell ref="A93:D93"/>
    <mergeCell ref="A101:D101"/>
    <mergeCell ref="A113:D113"/>
    <mergeCell ref="A121:D121"/>
    <mergeCell ref="B247:D247"/>
    <mergeCell ref="B255:D255"/>
    <mergeCell ref="B256:D256"/>
    <mergeCell ref="B221:D221"/>
    <mergeCell ref="B231:D231"/>
    <mergeCell ref="B232:D232"/>
    <mergeCell ref="B233:D233"/>
    <mergeCell ref="B174:D174"/>
    <mergeCell ref="B175:D175"/>
    <mergeCell ref="B176:D176"/>
    <mergeCell ref="B177:D177"/>
    <mergeCell ref="B149:D149"/>
    <mergeCell ref="B153:D153"/>
    <mergeCell ref="B462:D462"/>
    <mergeCell ref="B463:D463"/>
    <mergeCell ref="B464:D464"/>
    <mergeCell ref="B465:D465"/>
    <mergeCell ref="B408:D408"/>
    <mergeCell ref="B409:D409"/>
    <mergeCell ref="A403:D403"/>
    <mergeCell ref="B385:D385"/>
    <mergeCell ref="B389:D389"/>
    <mergeCell ref="B390:D390"/>
    <mergeCell ref="B391:D391"/>
    <mergeCell ref="B392:D392"/>
    <mergeCell ref="B393:D393"/>
    <mergeCell ref="A396:F396"/>
    <mergeCell ref="E397:E401"/>
    <mergeCell ref="F397:F401"/>
    <mergeCell ref="B402:F402"/>
    <mergeCell ref="A404:F404"/>
    <mergeCell ref="B397:D397"/>
    <mergeCell ref="B398:D398"/>
    <mergeCell ref="B399:D399"/>
    <mergeCell ref="B400:D400"/>
    <mergeCell ref="A388:F388"/>
    <mergeCell ref="E389:E393"/>
    <mergeCell ref="B466:D466"/>
    <mergeCell ref="A265:D265"/>
    <mergeCell ref="A273:D273"/>
    <mergeCell ref="A159:D159"/>
    <mergeCell ref="A171:D171"/>
    <mergeCell ref="A179:D179"/>
    <mergeCell ref="A187:D187"/>
    <mergeCell ref="A195:D195"/>
    <mergeCell ref="A207:D207"/>
    <mergeCell ref="B257:D257"/>
    <mergeCell ref="B258:D258"/>
    <mergeCell ref="B259:D259"/>
    <mergeCell ref="A452:D452"/>
    <mergeCell ref="A460:D460"/>
    <mergeCell ref="A343:D343"/>
    <mergeCell ref="A351:D351"/>
    <mergeCell ref="A359:D359"/>
    <mergeCell ref="A371:D371"/>
    <mergeCell ref="A379:D379"/>
    <mergeCell ref="A387:D387"/>
    <mergeCell ref="B401:D401"/>
    <mergeCell ref="B405:D405"/>
    <mergeCell ref="B406:D406"/>
    <mergeCell ref="B407:D407"/>
    <mergeCell ref="B325:D325"/>
    <mergeCell ref="B326:D326"/>
    <mergeCell ref="B327:D327"/>
    <mergeCell ref="B331:D331"/>
    <mergeCell ref="B332:D332"/>
    <mergeCell ref="B375:D375"/>
    <mergeCell ref="B376:D376"/>
    <mergeCell ref="B377:D377"/>
    <mergeCell ref="B348:D348"/>
    <mergeCell ref="B349:D349"/>
    <mergeCell ref="B353:D353"/>
    <mergeCell ref="B354:D354"/>
    <mergeCell ref="B355:D355"/>
    <mergeCell ref="B356:D356"/>
    <mergeCell ref="B369:F369"/>
    <mergeCell ref="B370:F370"/>
    <mergeCell ref="A372:F372"/>
    <mergeCell ref="E373:E377"/>
    <mergeCell ref="F373:F377"/>
    <mergeCell ref="A360:F360"/>
    <mergeCell ref="E361:E365"/>
    <mergeCell ref="F361:F365"/>
    <mergeCell ref="B366:F366"/>
    <mergeCell ref="B368:F368"/>
    <mergeCell ref="B365:D365"/>
    <mergeCell ref="A344:F344"/>
    <mergeCell ref="E345:E349"/>
    <mergeCell ref="F345:F349"/>
    <mergeCell ref="B345:D345"/>
    <mergeCell ref="B346:D346"/>
    <mergeCell ref="B347:D347"/>
    <mergeCell ref="B336:F336"/>
    <mergeCell ref="A338:F338"/>
    <mergeCell ref="B361:D361"/>
    <mergeCell ref="B362:D362"/>
    <mergeCell ref="E353:E357"/>
    <mergeCell ref="F353:F357"/>
    <mergeCell ref="B358:F358"/>
    <mergeCell ref="B373:D373"/>
    <mergeCell ref="B374:D374"/>
    <mergeCell ref="B277:D277"/>
    <mergeCell ref="B278:D278"/>
    <mergeCell ref="B279:D279"/>
    <mergeCell ref="B282:F282"/>
    <mergeCell ref="B283:F283"/>
    <mergeCell ref="B284:F284"/>
    <mergeCell ref="A286:F286"/>
    <mergeCell ref="E287:E291"/>
    <mergeCell ref="F287:F291"/>
    <mergeCell ref="B287:D287"/>
    <mergeCell ref="B288:D288"/>
    <mergeCell ref="B289:D289"/>
    <mergeCell ref="B280:F280"/>
    <mergeCell ref="A285:D285"/>
    <mergeCell ref="B363:D363"/>
    <mergeCell ref="B364:D364"/>
    <mergeCell ref="B350:F350"/>
    <mergeCell ref="A352:F352"/>
    <mergeCell ref="B357:D357"/>
    <mergeCell ref="B340:F340"/>
    <mergeCell ref="B341:F341"/>
    <mergeCell ref="B342:F342"/>
    <mergeCell ref="B272:F272"/>
    <mergeCell ref="A274:F274"/>
    <mergeCell ref="E275:E279"/>
    <mergeCell ref="A216:F216"/>
    <mergeCell ref="E217:E221"/>
    <mergeCell ref="F217:F221"/>
    <mergeCell ref="B222:F222"/>
    <mergeCell ref="A224:F224"/>
    <mergeCell ref="B217:D217"/>
    <mergeCell ref="B218:D218"/>
    <mergeCell ref="B219:D219"/>
    <mergeCell ref="B220:D220"/>
    <mergeCell ref="F275:F279"/>
    <mergeCell ref="B263:F263"/>
    <mergeCell ref="B264:F264"/>
    <mergeCell ref="A266:F266"/>
    <mergeCell ref="E267:E271"/>
    <mergeCell ref="F267:F271"/>
    <mergeCell ref="B267:D267"/>
    <mergeCell ref="B268:D268"/>
    <mergeCell ref="B269:D269"/>
    <mergeCell ref="B270:D270"/>
    <mergeCell ref="A254:F254"/>
    <mergeCell ref="E255:E259"/>
    <mergeCell ref="B169:F169"/>
    <mergeCell ref="B170:F170"/>
    <mergeCell ref="A172:F172"/>
    <mergeCell ref="E173:E177"/>
    <mergeCell ref="F173:F177"/>
    <mergeCell ref="A160:F160"/>
    <mergeCell ref="E161:E165"/>
    <mergeCell ref="F161:F165"/>
    <mergeCell ref="B166:F166"/>
    <mergeCell ref="B168:F168"/>
    <mergeCell ref="B161:D161"/>
    <mergeCell ref="A136:F136"/>
    <mergeCell ref="A135:D135"/>
    <mergeCell ref="B120:F120"/>
    <mergeCell ref="A122:F122"/>
    <mergeCell ref="E123:E127"/>
    <mergeCell ref="F123:F127"/>
    <mergeCell ref="B128:F128"/>
    <mergeCell ref="B165:D165"/>
    <mergeCell ref="B173:D173"/>
    <mergeCell ref="B123:D123"/>
    <mergeCell ref="B124:D124"/>
    <mergeCell ref="B125:D125"/>
    <mergeCell ref="B126:D126"/>
    <mergeCell ref="B127:D127"/>
    <mergeCell ref="A130:F130"/>
    <mergeCell ref="B132:F132"/>
    <mergeCell ref="B133:F133"/>
    <mergeCell ref="B134:F134"/>
    <mergeCell ref="B162:D162"/>
    <mergeCell ref="B163:D163"/>
    <mergeCell ref="B164:D164"/>
    <mergeCell ref="B150:F150"/>
    <mergeCell ref="A152:F152"/>
    <mergeCell ref="E153:E157"/>
    <mergeCell ref="B89:D89"/>
    <mergeCell ref="B90:D90"/>
    <mergeCell ref="B91:D91"/>
    <mergeCell ref="A102:F102"/>
    <mergeCell ref="E103:E107"/>
    <mergeCell ref="F103:F107"/>
    <mergeCell ref="B83:F83"/>
    <mergeCell ref="B84:F84"/>
    <mergeCell ref="A86:F86"/>
    <mergeCell ref="E87:E91"/>
    <mergeCell ref="F87:F91"/>
    <mergeCell ref="B54:D54"/>
    <mergeCell ref="B55:D55"/>
    <mergeCell ref="B59:D59"/>
    <mergeCell ref="B60:D60"/>
    <mergeCell ref="B61:D61"/>
    <mergeCell ref="B62:D62"/>
    <mergeCell ref="A57:D57"/>
    <mergeCell ref="B64:F64"/>
    <mergeCell ref="A66:F66"/>
    <mergeCell ref="A461:F461"/>
    <mergeCell ref="E462:E466"/>
    <mergeCell ref="F462:F466"/>
    <mergeCell ref="B467:F467"/>
    <mergeCell ref="B469:F469"/>
    <mergeCell ref="B451:F451"/>
    <mergeCell ref="B63:D63"/>
    <mergeCell ref="B67:D67"/>
    <mergeCell ref="B68:D68"/>
    <mergeCell ref="B69:D69"/>
    <mergeCell ref="B70:D70"/>
    <mergeCell ref="B71:D71"/>
    <mergeCell ref="A65:D65"/>
    <mergeCell ref="E67:E71"/>
    <mergeCell ref="F67:F71"/>
    <mergeCell ref="B99:D99"/>
    <mergeCell ref="B103:D103"/>
    <mergeCell ref="B104:D104"/>
    <mergeCell ref="B105:D105"/>
    <mergeCell ref="B106:D106"/>
    <mergeCell ref="B107:D107"/>
    <mergeCell ref="B79:D79"/>
    <mergeCell ref="B87:D87"/>
    <mergeCell ref="B88:D88"/>
    <mergeCell ref="B470:F470"/>
    <mergeCell ref="B471:F471"/>
    <mergeCell ref="A473:F473"/>
    <mergeCell ref="E474:E478"/>
    <mergeCell ref="F474:F478"/>
    <mergeCell ref="B474:D474"/>
    <mergeCell ref="B475:D475"/>
    <mergeCell ref="B476:D476"/>
    <mergeCell ref="B477:D477"/>
    <mergeCell ref="B478:D478"/>
    <mergeCell ref="A472:D472"/>
    <mergeCell ref="B482:F482"/>
    <mergeCell ref="B483:F483"/>
    <mergeCell ref="A485:F485"/>
    <mergeCell ref="E486:E490"/>
    <mergeCell ref="F486:F490"/>
    <mergeCell ref="B486:D486"/>
    <mergeCell ref="B487:D487"/>
    <mergeCell ref="B488:D488"/>
    <mergeCell ref="B489:D489"/>
    <mergeCell ref="B490:D490"/>
    <mergeCell ref="A484:D484"/>
    <mergeCell ref="E405:E409"/>
    <mergeCell ref="F405:F409"/>
    <mergeCell ref="B410:F410"/>
    <mergeCell ref="A447:F447"/>
    <mergeCell ref="B449:F449"/>
    <mergeCell ref="B450:F450"/>
    <mergeCell ref="B458:D458"/>
    <mergeCell ref="B412:F412"/>
    <mergeCell ref="B413:F413"/>
    <mergeCell ref="B414:F414"/>
    <mergeCell ref="A415:D415"/>
    <mergeCell ref="A416:F416"/>
    <mergeCell ref="B417:D417"/>
    <mergeCell ref="E417:E421"/>
    <mergeCell ref="F417:F421"/>
    <mergeCell ref="B418:D418"/>
    <mergeCell ref="B419:D419"/>
    <mergeCell ref="B420:D420"/>
    <mergeCell ref="B421:D421"/>
    <mergeCell ref="B422:F422"/>
    <mergeCell ref="A423:D423"/>
    <mergeCell ref="A424:F424"/>
    <mergeCell ref="B425:D425"/>
    <mergeCell ref="E425:E429"/>
    <mergeCell ref="F389:F393"/>
    <mergeCell ref="B394:F394"/>
    <mergeCell ref="A395:D395"/>
    <mergeCell ref="B378:F378"/>
    <mergeCell ref="A380:F380"/>
    <mergeCell ref="E381:E385"/>
    <mergeCell ref="F381:F385"/>
    <mergeCell ref="B386:F386"/>
    <mergeCell ref="B381:D381"/>
    <mergeCell ref="B382:D382"/>
    <mergeCell ref="B383:D383"/>
    <mergeCell ref="B384:D384"/>
    <mergeCell ref="B333:D333"/>
    <mergeCell ref="B334:D334"/>
    <mergeCell ref="B335:D335"/>
    <mergeCell ref="A330:F330"/>
    <mergeCell ref="E331:E335"/>
    <mergeCell ref="F331:F335"/>
    <mergeCell ref="A302:F302"/>
    <mergeCell ref="E303:E307"/>
    <mergeCell ref="F303:F307"/>
    <mergeCell ref="B308:F308"/>
    <mergeCell ref="B303:D303"/>
    <mergeCell ref="B304:D304"/>
    <mergeCell ref="B305:D305"/>
    <mergeCell ref="B306:D306"/>
    <mergeCell ref="B316:F316"/>
    <mergeCell ref="B318:F318"/>
    <mergeCell ref="B319:F319"/>
    <mergeCell ref="B320:F320"/>
    <mergeCell ref="A322:F322"/>
    <mergeCell ref="E323:E327"/>
    <mergeCell ref="F323:F327"/>
    <mergeCell ref="B328:F328"/>
    <mergeCell ref="B323:D323"/>
    <mergeCell ref="B324:D324"/>
    <mergeCell ref="B292:F292"/>
    <mergeCell ref="A294:F294"/>
    <mergeCell ref="E295:E299"/>
    <mergeCell ref="F295:F299"/>
    <mergeCell ref="B300:F300"/>
    <mergeCell ref="B299:D299"/>
    <mergeCell ref="B307:D307"/>
    <mergeCell ref="A293:D293"/>
    <mergeCell ref="A301:D301"/>
    <mergeCell ref="F255:F259"/>
    <mergeCell ref="B260:F260"/>
    <mergeCell ref="B262:F262"/>
    <mergeCell ref="E243:E247"/>
    <mergeCell ref="F243:F247"/>
    <mergeCell ref="B248:F248"/>
    <mergeCell ref="B250:F250"/>
    <mergeCell ref="B251:F251"/>
    <mergeCell ref="B252:F252"/>
    <mergeCell ref="B243:D243"/>
    <mergeCell ref="B244:D244"/>
    <mergeCell ref="B245:D245"/>
    <mergeCell ref="B246:D246"/>
    <mergeCell ref="B236:F236"/>
    <mergeCell ref="B238:F238"/>
    <mergeCell ref="B239:F239"/>
    <mergeCell ref="B240:F240"/>
    <mergeCell ref="A242:F242"/>
    <mergeCell ref="B226:F226"/>
    <mergeCell ref="B227:F227"/>
    <mergeCell ref="B228:F228"/>
    <mergeCell ref="A230:F230"/>
    <mergeCell ref="E231:E235"/>
    <mergeCell ref="F231:F235"/>
    <mergeCell ref="B234:D234"/>
    <mergeCell ref="B235:D235"/>
    <mergeCell ref="A208:F208"/>
    <mergeCell ref="E209:E213"/>
    <mergeCell ref="F209:F213"/>
    <mergeCell ref="B214:F214"/>
    <mergeCell ref="A196:F196"/>
    <mergeCell ref="E197:E201"/>
    <mergeCell ref="F197:F201"/>
    <mergeCell ref="B202:F202"/>
    <mergeCell ref="B204:F204"/>
    <mergeCell ref="B205:F205"/>
    <mergeCell ref="B197:D197"/>
    <mergeCell ref="B198:D198"/>
    <mergeCell ref="B199:D199"/>
    <mergeCell ref="B200:D200"/>
    <mergeCell ref="B201:D201"/>
    <mergeCell ref="B209:D209"/>
    <mergeCell ref="B210:D210"/>
    <mergeCell ref="B211:D211"/>
    <mergeCell ref="B212:D212"/>
    <mergeCell ref="B213:D213"/>
    <mergeCell ref="B206:F206"/>
    <mergeCell ref="A188:F188"/>
    <mergeCell ref="E189:E193"/>
    <mergeCell ref="F189:F193"/>
    <mergeCell ref="B194:F194"/>
    <mergeCell ref="B178:F178"/>
    <mergeCell ref="A180:F180"/>
    <mergeCell ref="E181:E185"/>
    <mergeCell ref="F181:F185"/>
    <mergeCell ref="B186:F186"/>
    <mergeCell ref="B181:D181"/>
    <mergeCell ref="B182:D182"/>
    <mergeCell ref="B183:D183"/>
    <mergeCell ref="B184:D184"/>
    <mergeCell ref="B185:D185"/>
    <mergeCell ref="B189:D189"/>
    <mergeCell ref="B190:D190"/>
    <mergeCell ref="B191:D191"/>
    <mergeCell ref="B192:D192"/>
    <mergeCell ref="B193:D193"/>
    <mergeCell ref="F153:F157"/>
    <mergeCell ref="B158:F158"/>
    <mergeCell ref="E137:E141"/>
    <mergeCell ref="F137:F141"/>
    <mergeCell ref="B142:F142"/>
    <mergeCell ref="A144:F144"/>
    <mergeCell ref="E145:E149"/>
    <mergeCell ref="F145:F149"/>
    <mergeCell ref="B137:D137"/>
    <mergeCell ref="B138:D138"/>
    <mergeCell ref="B139:D139"/>
    <mergeCell ref="B140:D140"/>
    <mergeCell ref="B141:D141"/>
    <mergeCell ref="B145:D145"/>
    <mergeCell ref="B146:D146"/>
    <mergeCell ref="B147:D147"/>
    <mergeCell ref="B148:D148"/>
    <mergeCell ref="A143:D143"/>
    <mergeCell ref="B154:D154"/>
    <mergeCell ref="B155:D155"/>
    <mergeCell ref="B156:D156"/>
    <mergeCell ref="B157:D157"/>
    <mergeCell ref="A151:D151"/>
    <mergeCell ref="B111:F111"/>
    <mergeCell ref="B112:F112"/>
    <mergeCell ref="A114:F114"/>
    <mergeCell ref="E115:E119"/>
    <mergeCell ref="F115:F119"/>
    <mergeCell ref="B115:D115"/>
    <mergeCell ref="B116:D116"/>
    <mergeCell ref="B117:D117"/>
    <mergeCell ref="B118:D118"/>
    <mergeCell ref="B119:D119"/>
    <mergeCell ref="B108:F108"/>
    <mergeCell ref="B110:F110"/>
    <mergeCell ref="B92:F92"/>
    <mergeCell ref="A94:F94"/>
    <mergeCell ref="E95:E99"/>
    <mergeCell ref="F95:F99"/>
    <mergeCell ref="B100:F100"/>
    <mergeCell ref="B95:D95"/>
    <mergeCell ref="B96:D96"/>
    <mergeCell ref="B97:D97"/>
    <mergeCell ref="B98:D98"/>
    <mergeCell ref="A74:F74"/>
    <mergeCell ref="E75:E79"/>
    <mergeCell ref="F75:F79"/>
    <mergeCell ref="B80:F80"/>
    <mergeCell ref="B82:F82"/>
    <mergeCell ref="B75:D75"/>
    <mergeCell ref="B76:D76"/>
    <mergeCell ref="B77:D77"/>
    <mergeCell ref="B78:D78"/>
    <mergeCell ref="B48:F48"/>
    <mergeCell ref="A50:F50"/>
    <mergeCell ref="B47:D47"/>
    <mergeCell ref="A49:D49"/>
    <mergeCell ref="A34:F34"/>
    <mergeCell ref="E35:E39"/>
    <mergeCell ref="F35:F39"/>
    <mergeCell ref="B40:F40"/>
    <mergeCell ref="B72:F72"/>
    <mergeCell ref="E51:E55"/>
    <mergeCell ref="F51:F55"/>
    <mergeCell ref="B56:F56"/>
    <mergeCell ref="A58:F58"/>
    <mergeCell ref="E59:E63"/>
    <mergeCell ref="F59:F63"/>
    <mergeCell ref="B51:D51"/>
    <mergeCell ref="B52:D52"/>
    <mergeCell ref="B53:D53"/>
    <mergeCell ref="B38:D38"/>
    <mergeCell ref="B39:D39"/>
    <mergeCell ref="B43:D43"/>
    <mergeCell ref="B44:D44"/>
    <mergeCell ref="B45:D45"/>
    <mergeCell ref="B46:D46"/>
    <mergeCell ref="B37:D37"/>
    <mergeCell ref="B26:F26"/>
    <mergeCell ref="A28:F28"/>
    <mergeCell ref="B30:F30"/>
    <mergeCell ref="B31:F31"/>
    <mergeCell ref="B32:F32"/>
    <mergeCell ref="A42:F42"/>
    <mergeCell ref="E43:E47"/>
    <mergeCell ref="F43:F47"/>
    <mergeCell ref="A41:D41"/>
    <mergeCell ref="A33:D33"/>
    <mergeCell ref="B35:D35"/>
    <mergeCell ref="B36:D36"/>
    <mergeCell ref="E14:F14"/>
    <mergeCell ref="E15:F15"/>
    <mergeCell ref="E16:F16"/>
    <mergeCell ref="E17:F17"/>
    <mergeCell ref="E18:F18"/>
    <mergeCell ref="B20:F20"/>
    <mergeCell ref="A24:F24"/>
    <mergeCell ref="A19:F19"/>
    <mergeCell ref="A1:F1"/>
    <mergeCell ref="A2:F2"/>
    <mergeCell ref="A4:F4"/>
    <mergeCell ref="B6:F6"/>
    <mergeCell ref="A12:F12"/>
    <mergeCell ref="A10:F10"/>
    <mergeCell ref="B13:F13"/>
    <mergeCell ref="A21:A22"/>
    <mergeCell ref="F425:F429"/>
    <mergeCell ref="B426:D426"/>
    <mergeCell ref="B427:D427"/>
    <mergeCell ref="B428:D428"/>
    <mergeCell ref="B429:D429"/>
    <mergeCell ref="B430:F430"/>
    <mergeCell ref="A431:D431"/>
    <mergeCell ref="A432:F432"/>
    <mergeCell ref="B433:D433"/>
    <mergeCell ref="E433:E437"/>
    <mergeCell ref="F433:F437"/>
    <mergeCell ref="B434:D434"/>
    <mergeCell ref="B435:D435"/>
    <mergeCell ref="B436:D436"/>
    <mergeCell ref="B437:D437"/>
    <mergeCell ref="B446:F446"/>
    <mergeCell ref="B496:F496"/>
    <mergeCell ref="B497:C497"/>
    <mergeCell ref="B438:F438"/>
    <mergeCell ref="A439:D439"/>
    <mergeCell ref="A440:F440"/>
    <mergeCell ref="B441:D441"/>
    <mergeCell ref="E441:E445"/>
    <mergeCell ref="F441:F445"/>
    <mergeCell ref="B442:D442"/>
    <mergeCell ref="B443:D443"/>
    <mergeCell ref="B444:D444"/>
    <mergeCell ref="B445:D445"/>
    <mergeCell ref="A453:F453"/>
    <mergeCell ref="E454:E458"/>
    <mergeCell ref="F454:F458"/>
    <mergeCell ref="B459:F459"/>
    <mergeCell ref="B454:D454"/>
    <mergeCell ref="B455:D455"/>
    <mergeCell ref="B456:D456"/>
    <mergeCell ref="B457:D457"/>
    <mergeCell ref="B491:F491"/>
    <mergeCell ref="B479:F479"/>
    <mergeCell ref="B481:F481"/>
  </mergeCells>
  <dataValidations count="9">
    <dataValidation type="list" allowBlank="1" showErrorMessage="1" sqref="E35 E43 E51 E59 E67 E75 E87 E95 E103 E115 E123 E137 E145 E153 E161 E173 E181 E189 E197 E209 E217 E231 E243 E255 E267 E275 E287 E295 E303 E311 E323 E331 E345 E353 E361 E373 E381 E389 E397 E405 E454 E462 E474 E486 E417 E425 E441 E433" xr:uid="{00000000-0002-0000-0800-000000000000}">
      <formula1>"Statement 1,Statement 2,Statement 3,Statement 4,Statement 5"</formula1>
    </dataValidation>
    <dataValidation type="list" allowBlank="1" showInputMessage="1" showErrorMessage="1" sqref="D16" xr:uid="{00000000-0002-0000-0800-000001000000}">
      <formula1>"Yes, No"</formula1>
    </dataValidation>
    <dataValidation type="list" allowBlank="1" showInputMessage="1" showErrorMessage="1" sqref="B15" xr:uid="{00000000-0002-0000-0800-000002000000}">
      <formula1>"Female, Male, Other"</formula1>
    </dataValidation>
    <dataValidation type="list" allowBlank="1" showInputMessage="1" showErrorMessage="1" sqref="B16" xr:uid="{00000000-0002-0000-0800-000003000000}">
      <formula1>"0-5,6-10,11-15,16-20,more than 20"</formula1>
    </dataValidation>
    <dataValidation type="list" allowBlank="1" showInputMessage="1" showErrorMessage="1" sqref="E21:E22 C21:C22" xr:uid="{00000000-0002-0000-0800-000004000000}">
      <formula1>"Yes - primary area of work,Yes - secondary area of work,No"</formula1>
    </dataValidation>
    <dataValidation type="list" allowBlank="1" showInputMessage="1" showErrorMessage="1" sqref="D14" xr:uid="{00000000-0002-0000-0800-000005000000}">
      <formula1>User_roles</formula1>
    </dataValidation>
    <dataValidation type="list" allowBlank="1" showInputMessage="1" showErrorMessage="1" sqref="B17" xr:uid="{00000000-0002-0000-0800-000006000000}">
      <formula1>Level</formula1>
    </dataValidation>
    <dataValidation type="list" allowBlank="1" showInputMessage="1" showErrorMessage="1" sqref="B8" xr:uid="{00000000-0002-0000-0800-000007000000}">
      <formula1>"Individual,Group"</formula1>
    </dataValidation>
    <dataValidation type="list" allowBlank="1" showInputMessage="1" showErrorMessage="1" sqref="E498:E516" xr:uid="{00000000-0002-0000-0800-000008000000}">
      <formula1>"Yes,No"</formula1>
    </dataValidation>
  </dataValidations>
  <printOptions horizontalCentered="1"/>
  <pageMargins left="0.5" right="0.5" top="0.25" bottom="0.25" header="0" footer="0"/>
  <pageSetup scale="68" fitToHeight="0" orientation="landscape" r:id="rId1"/>
  <rowBreaks count="12" manualBreakCount="12">
    <brk id="40" max="16383" man="1"/>
    <brk id="100" max="16383" man="1"/>
    <brk id="129" max="16383" man="1"/>
    <brk id="158" max="16383" man="1"/>
    <brk id="186" max="16383" man="1"/>
    <brk id="214" max="16383" man="1"/>
    <brk id="249" max="16383" man="1"/>
    <brk id="281" max="16383" man="1"/>
    <brk id="308" max="16383" man="1"/>
    <brk id="337" max="16383" man="1"/>
    <brk id="367" max="16383" man="1"/>
    <brk id="4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9FD661DB5BA1439BEF85D7763DE469" ma:contentTypeVersion="12" ma:contentTypeDescription="Create a new document." ma:contentTypeScope="" ma:versionID="a5bf450905adeba969ba52aa54650394">
  <xsd:schema xmlns:xsd="http://www.w3.org/2001/XMLSchema" xmlns:xs="http://www.w3.org/2001/XMLSchema" xmlns:p="http://schemas.microsoft.com/office/2006/metadata/properties" xmlns:ns2="c3cc8d9e-82a2-4dd4-a56d-dbac96bcd48b" xmlns:ns3="65cf0b40-8229-4555-a1be-ee9524f97131" targetNamespace="http://schemas.microsoft.com/office/2006/metadata/properties" ma:root="true" ma:fieldsID="579c0fbb3dee072965404edfabf7fe61" ns2:_="" ns3:_="">
    <xsd:import namespace="c3cc8d9e-82a2-4dd4-a56d-dbac96bcd48b"/>
    <xsd:import namespace="65cf0b40-8229-4555-a1be-ee9524f971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c8d9e-82a2-4dd4-a56d-dbac96bcd4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cf0b40-8229-4555-a1be-ee9524f971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735DF4-8BFE-4424-A33E-DB2F35C3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c8d9e-82a2-4dd4-a56d-dbac96bcd48b"/>
    <ds:schemaRef ds:uri="65cf0b40-8229-4555-a1be-ee9524f97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38F869-54D8-4311-A194-EBA699AC4A38}">
  <ds:schemaRefs>
    <ds:schemaRef ds:uri="http://schemas.microsoft.com/sharepoint/v3/contenttype/forms"/>
  </ds:schemaRefs>
</ds:datastoreItem>
</file>

<file path=customXml/itemProps3.xml><?xml version="1.0" encoding="utf-8"?>
<ds:datastoreItem xmlns:ds="http://schemas.openxmlformats.org/officeDocument/2006/customXml" ds:itemID="{4BA70FBD-4CF3-42FF-8941-37FA23DF6702}">
  <ds:schemaRefs>
    <ds:schemaRef ds:uri="65cf0b40-8229-4555-a1be-ee9524f97131"/>
    <ds:schemaRef ds:uri="http://purl.org/dc/elements/1.1/"/>
    <ds:schemaRef ds:uri="http://schemas.microsoft.com/office/2006/metadata/properties"/>
    <ds:schemaRef ds:uri="c3cc8d9e-82a2-4dd4-a56d-dbac96bcd48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Home</vt:lpstr>
      <vt:lpstr>Introduction</vt:lpstr>
      <vt:lpstr>Continuum Levels</vt:lpstr>
      <vt:lpstr>Country Profile</vt:lpstr>
      <vt:lpstr>D2AC Scale</vt:lpstr>
      <vt:lpstr>User Roles</vt:lpstr>
      <vt:lpstr>Glossary</vt:lpstr>
      <vt:lpstr>User role questions</vt:lpstr>
      <vt:lpstr>Data Collection Instrument</vt:lpstr>
      <vt:lpstr>Analysis Matrix</vt:lpstr>
      <vt:lpstr>Export</vt:lpstr>
      <vt:lpstr>Export_comments</vt:lpstr>
      <vt:lpstr>Export_links</vt:lpstr>
      <vt:lpstr>Analysis Dashboard</vt:lpstr>
      <vt:lpstr>Level</vt:lpstr>
      <vt:lpstr>'Analysis Dashboard'!Print_Area</vt:lpstr>
      <vt:lpstr>'Country Profile'!Print_Titles</vt:lpstr>
      <vt:lpstr>'D2AC Scale'!Print_Titles</vt:lpstr>
      <vt:lpstr>'User Roles'!Print_Titles</vt:lpstr>
      <vt:lpstr>User_roles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Boone</dc:creator>
  <cp:lastModifiedBy>Claire Côté</cp:lastModifiedBy>
  <cp:lastPrinted>2022-01-26T23:37:29Z</cp:lastPrinted>
  <dcterms:created xsi:type="dcterms:W3CDTF">2021-09-27T23:45:16Z</dcterms:created>
  <dcterms:modified xsi:type="dcterms:W3CDTF">2024-04-09T15:15:42Z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0x010100159FD661DB5BA1439BEF85D7763DE469</vt:lpwstr>
  </property>
</Properties>
</file>